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ingibj_samband_is1/Documents/Desktop/"/>
    </mc:Choice>
  </mc:AlternateContent>
  <xr:revisionPtr revIDLastSave="0" documentId="8_{C9DD128B-85EA-4D95-9D4B-C3D610599CB6}" xr6:coauthVersionLast="47" xr6:coauthVersionMax="47" xr10:uidLastSave="{00000000-0000-0000-0000-000000000000}"/>
  <bookViews>
    <workbookView xWindow="-120" yWindow="-120" windowWidth="29040" windowHeight="15840" tabRatio="856" firstSheet="13" activeTab="17" xr2:uid="{00000000-000D-0000-FFFF-FFFF00000000}"/>
  </bookViews>
  <sheets>
    <sheet name="1. Fj. leikskólabarna" sheetId="1" r:id="rId1"/>
    <sheet name="2. %skipt dvalartíma" sheetId="2" r:id="rId2"/>
    <sheet name="3. stg. leik" sheetId="3" r:id="rId3"/>
    <sheet name="4. Fj. hdig á stg" sheetId="4" r:id="rId4"/>
    <sheet name="5. Fj, stg, leik á 1000" sheetId="5" r:id="rId5"/>
    <sheet name="6. % tekna af rekstri" sheetId="6" r:id="rId6"/>
    <sheet name="7. Res leik á 1000" sheetId="7" r:id="rId7"/>
    <sheet name="8. Innri leiga" sheetId="8" r:id="rId8"/>
    <sheet name="9. % útgj leik af skatt" sheetId="9" r:id="rId9"/>
    <sheet name="9 A % útgj af heildarútgj" sheetId="19" r:id="rId10"/>
    <sheet name="10. Res leik á hdig" sheetId="10" r:id="rId11"/>
    <sheet name="11. stg.grsk men" sheetId="11" r:id="rId12"/>
    <sheet name="12. Fj.nem á stg v kennslu" sheetId="12" r:id="rId13"/>
    <sheet name="13. fj. stg grsk á 1000" sheetId="13" r:id="rId14"/>
    <sheet name="14. Rs grsk % skatt" sheetId="14" r:id="rId15"/>
    <sheet name="14 A resgrsk % gjöld" sheetId="15" r:id="rId16"/>
    <sheet name="15. res grsk svf af skatt" sheetId="16" r:id="rId17"/>
    <sheet name="16. res grsk á 1000" sheetId="17" r:id="rId18"/>
    <sheet name="17. Innri  leiga % af res grsk" sheetId="18" r:id="rId19"/>
    <sheet name="18. Res grsk á nem" sheetId="20" r:id="rId20"/>
    <sheet name="19. Leik+grsk % skatt og gjöld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1" l="1"/>
  <c r="F5" i="21"/>
  <c r="E62" i="18"/>
  <c r="E40" i="18"/>
  <c r="E46" i="18"/>
  <c r="E60" i="18"/>
  <c r="E25" i="18"/>
  <c r="E45" i="18"/>
  <c r="E33" i="18"/>
  <c r="E54" i="18"/>
  <c r="E35" i="18"/>
  <c r="E34" i="18"/>
  <c r="E27" i="18"/>
  <c r="E44" i="18"/>
  <c r="E29" i="18"/>
  <c r="E38" i="18"/>
  <c r="E17" i="18"/>
  <c r="E24" i="18"/>
  <c r="E15" i="18"/>
  <c r="E9" i="18"/>
  <c r="E10" i="18"/>
  <c r="E48" i="18"/>
  <c r="E31" i="18"/>
  <c r="E7" i="18"/>
  <c r="E28" i="18"/>
  <c r="E43" i="18"/>
  <c r="E26" i="18"/>
  <c r="E13" i="18"/>
  <c r="E50" i="18"/>
  <c r="E6" i="18"/>
  <c r="E30" i="18"/>
  <c r="E14" i="18"/>
  <c r="E59" i="18"/>
  <c r="E37" i="18"/>
  <c r="E53" i="18"/>
  <c r="E39" i="18"/>
  <c r="E56" i="18"/>
  <c r="E41" i="18"/>
  <c r="E21" i="18"/>
  <c r="E51" i="18"/>
  <c r="E18" i="18"/>
  <c r="E55" i="18"/>
  <c r="E42" i="18"/>
  <c r="E57" i="18"/>
  <c r="E58" i="18"/>
  <c r="E22" i="18"/>
  <c r="E19" i="18"/>
  <c r="E16" i="18"/>
  <c r="E49" i="18"/>
  <c r="E32" i="18"/>
  <c r="E47" i="18"/>
  <c r="E8" i="18"/>
  <c r="E52" i="18"/>
  <c r="E11" i="18"/>
  <c r="E20" i="18"/>
  <c r="E12" i="18"/>
  <c r="E36" i="18"/>
  <c r="E23" i="18"/>
  <c r="E5" i="18"/>
  <c r="E36" i="15" l="1"/>
  <c r="G22" i="14"/>
  <c r="F22" i="14"/>
  <c r="G44" i="14"/>
  <c r="F44" i="14"/>
  <c r="G74" i="12"/>
  <c r="F74" i="12"/>
  <c r="G70" i="12"/>
  <c r="F70" i="12"/>
  <c r="G72" i="12"/>
  <c r="F72" i="12"/>
  <c r="G71" i="12"/>
  <c r="F71" i="12"/>
  <c r="G73" i="12"/>
  <c r="F73" i="12"/>
  <c r="G64" i="12"/>
  <c r="F64" i="12"/>
  <c r="G49" i="12"/>
  <c r="F49" i="12"/>
  <c r="G51" i="12"/>
  <c r="F51" i="12"/>
  <c r="G40" i="12"/>
  <c r="F40" i="12"/>
  <c r="G57" i="12"/>
  <c r="F57" i="12"/>
  <c r="G29" i="12"/>
  <c r="F29" i="12"/>
  <c r="G16" i="12"/>
  <c r="F16" i="12"/>
  <c r="G25" i="12"/>
  <c r="F25" i="12"/>
  <c r="G37" i="12"/>
  <c r="F37" i="12"/>
  <c r="G17" i="12"/>
  <c r="F17" i="12"/>
  <c r="G54" i="12"/>
  <c r="F54" i="12"/>
  <c r="G56" i="12"/>
  <c r="F56" i="12"/>
  <c r="G52" i="12"/>
  <c r="F52" i="12"/>
  <c r="G24" i="12"/>
  <c r="F24" i="12"/>
  <c r="G8" i="12"/>
  <c r="F8" i="12"/>
  <c r="G48" i="12"/>
  <c r="F48" i="12"/>
  <c r="G41" i="12"/>
  <c r="F41" i="12"/>
  <c r="G27" i="12"/>
  <c r="F27" i="12"/>
  <c r="G60" i="12"/>
  <c r="F60" i="12"/>
  <c r="G59" i="12"/>
  <c r="F59" i="12"/>
  <c r="G61" i="12"/>
  <c r="F61" i="12"/>
  <c r="G53" i="12"/>
  <c r="F53" i="12"/>
  <c r="G38" i="12"/>
  <c r="F38" i="12"/>
  <c r="G15" i="12"/>
  <c r="F15" i="12"/>
  <c r="G21" i="12"/>
  <c r="F21" i="12"/>
  <c r="G35" i="12"/>
  <c r="F35" i="12"/>
  <c r="G33" i="12"/>
  <c r="F33" i="12"/>
  <c r="G13" i="12"/>
  <c r="F13" i="12"/>
  <c r="G34" i="12"/>
  <c r="F34" i="12"/>
  <c r="G32" i="12"/>
  <c r="F32" i="12"/>
  <c r="G50" i="12"/>
  <c r="F50" i="12"/>
  <c r="G36" i="12"/>
  <c r="F36" i="12"/>
  <c r="G47" i="12"/>
  <c r="F47" i="12"/>
  <c r="G63" i="12"/>
  <c r="F63" i="12"/>
  <c r="G62" i="12"/>
  <c r="F62" i="12"/>
  <c r="G46" i="12"/>
  <c r="F46" i="12"/>
  <c r="G55" i="12"/>
  <c r="F55" i="12"/>
  <c r="G58" i="12"/>
  <c r="F58" i="12"/>
  <c r="G23" i="12"/>
  <c r="F23" i="12"/>
  <c r="G43" i="12"/>
  <c r="F43" i="12"/>
  <c r="G44" i="12"/>
  <c r="F44" i="12"/>
  <c r="G45" i="12"/>
  <c r="F45" i="12"/>
  <c r="G39" i="12"/>
  <c r="F39" i="12"/>
  <c r="G26" i="12"/>
  <c r="F26" i="12"/>
  <c r="G30" i="12"/>
  <c r="F30" i="12"/>
  <c r="G31" i="12"/>
  <c r="F31" i="12"/>
  <c r="G7" i="12"/>
  <c r="F7" i="12"/>
  <c r="G14" i="12"/>
  <c r="F14" i="12"/>
  <c r="G42" i="12"/>
  <c r="F42" i="12"/>
  <c r="G28" i="12"/>
  <c r="F28" i="12"/>
  <c r="G12" i="12"/>
  <c r="F12" i="12"/>
  <c r="G20" i="12"/>
  <c r="F20" i="12"/>
  <c r="G18" i="12"/>
  <c r="F18" i="12"/>
  <c r="G22" i="12"/>
  <c r="F22" i="12"/>
  <c r="G9" i="12"/>
  <c r="F9" i="12"/>
  <c r="G19" i="12"/>
  <c r="F19" i="12"/>
  <c r="G10" i="12"/>
  <c r="F10" i="12"/>
  <c r="G11" i="12"/>
  <c r="F11" i="12"/>
  <c r="D74" i="11" l="1"/>
  <c r="D75" i="11" s="1"/>
  <c r="D73" i="11"/>
  <c r="D72" i="11"/>
  <c r="F76" i="11"/>
  <c r="E76" i="11"/>
  <c r="C76" i="11"/>
  <c r="F73" i="11"/>
  <c r="E73" i="11"/>
  <c r="F74" i="11"/>
  <c r="E74" i="11"/>
  <c r="F75" i="11"/>
  <c r="E75" i="11"/>
  <c r="F72" i="11"/>
  <c r="E72" i="11"/>
  <c r="D7" i="1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F64" i="11"/>
  <c r="E64" i="11"/>
  <c r="F59" i="11"/>
  <c r="E59" i="11"/>
  <c r="F21" i="11"/>
  <c r="E21" i="11"/>
  <c r="F40" i="11"/>
  <c r="E40" i="11"/>
  <c r="F47" i="11"/>
  <c r="E47" i="11"/>
  <c r="F24" i="11"/>
  <c r="E24" i="11"/>
  <c r="F30" i="11"/>
  <c r="E30" i="11"/>
  <c r="F14" i="11"/>
  <c r="E14" i="11"/>
  <c r="F27" i="11"/>
  <c r="E27" i="11"/>
  <c r="F15" i="11"/>
  <c r="E15" i="11"/>
  <c r="F54" i="11"/>
  <c r="E54" i="11"/>
  <c r="F25" i="11"/>
  <c r="E25" i="11"/>
  <c r="F51" i="11"/>
  <c r="E51" i="11"/>
  <c r="F31" i="11"/>
  <c r="E31" i="11"/>
  <c r="F12" i="11"/>
  <c r="E12" i="11"/>
  <c r="F48" i="11"/>
  <c r="E48" i="11"/>
  <c r="F52" i="11"/>
  <c r="E52" i="11"/>
  <c r="F53" i="11"/>
  <c r="E53" i="11"/>
  <c r="F55" i="11"/>
  <c r="E55" i="11"/>
  <c r="F28" i="11"/>
  <c r="E28" i="11"/>
  <c r="F58" i="11"/>
  <c r="E58" i="11"/>
  <c r="F9" i="11"/>
  <c r="E9" i="11"/>
  <c r="F32" i="11"/>
  <c r="E32" i="11"/>
  <c r="F11" i="11"/>
  <c r="E11" i="11"/>
  <c r="F18" i="11"/>
  <c r="E18" i="11"/>
  <c r="F44" i="11"/>
  <c r="E44" i="11"/>
  <c r="F56" i="11"/>
  <c r="E56" i="11"/>
  <c r="F10" i="11"/>
  <c r="E10" i="11"/>
  <c r="F16" i="11"/>
  <c r="E16" i="11"/>
  <c r="F8" i="11"/>
  <c r="E8" i="11"/>
  <c r="F36" i="11"/>
  <c r="E36" i="11"/>
  <c r="F33" i="11"/>
  <c r="E33" i="11"/>
  <c r="F7" i="11"/>
  <c r="E7" i="11"/>
  <c r="F43" i="11"/>
  <c r="E43" i="11"/>
  <c r="F62" i="11"/>
  <c r="E62" i="11"/>
  <c r="F60" i="11"/>
  <c r="E60" i="11"/>
  <c r="F63" i="11"/>
  <c r="E63" i="11"/>
  <c r="F61" i="11"/>
  <c r="E61" i="11"/>
  <c r="F42" i="11"/>
  <c r="E42" i="11"/>
  <c r="F46" i="11"/>
  <c r="E46" i="11"/>
  <c r="F57" i="11"/>
  <c r="E57" i="11"/>
  <c r="F45" i="11"/>
  <c r="E45" i="11"/>
  <c r="F38" i="11"/>
  <c r="E38" i="11"/>
  <c r="F20" i="11"/>
  <c r="E20" i="11"/>
  <c r="F39" i="11"/>
  <c r="E39" i="11"/>
  <c r="F13" i="11"/>
  <c r="E13" i="11"/>
  <c r="F35" i="11"/>
  <c r="E35" i="11"/>
  <c r="F23" i="11"/>
  <c r="E23" i="11"/>
  <c r="F49" i="11"/>
  <c r="E49" i="11"/>
  <c r="F34" i="11"/>
  <c r="E34" i="11"/>
  <c r="F37" i="11"/>
  <c r="E37" i="11"/>
  <c r="F50" i="11"/>
  <c r="E50" i="11"/>
  <c r="F26" i="11"/>
  <c r="E26" i="11"/>
  <c r="F29" i="11"/>
  <c r="E29" i="11"/>
  <c r="F17" i="11"/>
  <c r="E17" i="11"/>
  <c r="F41" i="11"/>
  <c r="E41" i="11"/>
  <c r="F22" i="11"/>
  <c r="E22" i="11"/>
  <c r="F19" i="11"/>
  <c r="E19" i="11"/>
  <c r="E17" i="19" l="1"/>
  <c r="E18" i="19"/>
  <c r="E7" i="19"/>
  <c r="E12" i="19"/>
  <c r="E14" i="19"/>
  <c r="E62" i="19"/>
  <c r="E28" i="19"/>
  <c r="E25" i="19"/>
  <c r="E51" i="19"/>
  <c r="E35" i="19"/>
  <c r="E47" i="19"/>
  <c r="E63" i="19"/>
  <c r="E43" i="19"/>
  <c r="E10" i="19"/>
  <c r="E13" i="19"/>
  <c r="E66" i="19"/>
  <c r="E53" i="19"/>
  <c r="E31" i="19"/>
  <c r="E58" i="19"/>
  <c r="E45" i="19"/>
  <c r="E27" i="19"/>
  <c r="E46" i="19"/>
  <c r="E59" i="19"/>
  <c r="E38" i="19"/>
  <c r="E57" i="19"/>
  <c r="E67" i="19"/>
  <c r="E65" i="19"/>
  <c r="E29" i="19"/>
  <c r="E56" i="19"/>
  <c r="E44" i="19"/>
  <c r="E39" i="19"/>
  <c r="E41" i="19"/>
  <c r="E22" i="19"/>
  <c r="E50" i="19"/>
  <c r="E52" i="19"/>
  <c r="E33" i="19"/>
  <c r="E42" i="19"/>
  <c r="E19" i="19"/>
  <c r="E6" i="19"/>
  <c r="E5" i="19"/>
  <c r="E48" i="19"/>
  <c r="E68" i="19"/>
  <c r="E54" i="19"/>
  <c r="E49" i="19"/>
  <c r="E23" i="19"/>
  <c r="E34" i="19"/>
  <c r="E21" i="19"/>
  <c r="E64" i="19"/>
  <c r="E36" i="19"/>
  <c r="E20" i="19"/>
  <c r="E24" i="19"/>
  <c r="E55" i="19"/>
  <c r="E40" i="19"/>
  <c r="E60" i="19"/>
  <c r="E37" i="19"/>
  <c r="E8" i="19"/>
  <c r="E26" i="19"/>
  <c r="E11" i="19"/>
  <c r="E32" i="19"/>
  <c r="E61" i="19"/>
  <c r="E15" i="19"/>
  <c r="E16" i="19"/>
  <c r="E9" i="19"/>
  <c r="E69" i="19"/>
  <c r="E30" i="19"/>
  <c r="G18" i="9" l="1"/>
  <c r="G17" i="9"/>
  <c r="G7" i="9"/>
  <c r="G14" i="9"/>
  <c r="G22" i="9"/>
  <c r="G64" i="9"/>
  <c r="G37" i="9"/>
  <c r="G39" i="9"/>
  <c r="G49" i="9"/>
  <c r="G44" i="9"/>
  <c r="G46" i="9"/>
  <c r="G61" i="9"/>
  <c r="G56" i="9"/>
  <c r="G20" i="9"/>
  <c r="G21" i="9"/>
  <c r="G67" i="9"/>
  <c r="G57" i="9"/>
  <c r="G26" i="9"/>
  <c r="G60" i="9"/>
  <c r="G36" i="9"/>
  <c r="G16" i="9"/>
  <c r="G40" i="9"/>
  <c r="G50" i="9"/>
  <c r="G34" i="9"/>
  <c r="G62" i="9"/>
  <c r="G68" i="9"/>
  <c r="G66" i="9"/>
  <c r="G29" i="9"/>
  <c r="G53" i="9"/>
  <c r="G30" i="9"/>
  <c r="G43" i="9"/>
  <c r="G35" i="9"/>
  <c r="G27" i="9"/>
  <c r="G52" i="9"/>
  <c r="G47" i="9"/>
  <c r="G45" i="9"/>
  <c r="G51" i="9"/>
  <c r="G32" i="9"/>
  <c r="G6" i="9"/>
  <c r="G8" i="9"/>
  <c r="G48" i="9"/>
  <c r="G69" i="9"/>
  <c r="G58" i="9"/>
  <c r="G54" i="9"/>
  <c r="G25" i="9"/>
  <c r="G33" i="9"/>
  <c r="G15" i="9"/>
  <c r="G65" i="9"/>
  <c r="G42" i="9"/>
  <c r="G9" i="9"/>
  <c r="G41" i="9"/>
  <c r="G59" i="9"/>
  <c r="G28" i="9"/>
  <c r="G55" i="9"/>
  <c r="G31" i="9"/>
  <c r="G11" i="9"/>
  <c r="G12" i="9"/>
  <c r="G10" i="9"/>
  <c r="G38" i="9"/>
  <c r="G63" i="9"/>
  <c r="G24" i="9"/>
  <c r="G19" i="9"/>
  <c r="G13" i="9"/>
  <c r="G70" i="9"/>
  <c r="G23" i="9"/>
  <c r="F18" i="9"/>
  <c r="F17" i="9"/>
  <c r="F7" i="9"/>
  <c r="F14" i="9"/>
  <c r="F22" i="9"/>
  <c r="F64" i="9"/>
  <c r="F37" i="9"/>
  <c r="F39" i="9"/>
  <c r="F49" i="9"/>
  <c r="F44" i="9"/>
  <c r="F46" i="9"/>
  <c r="F61" i="9"/>
  <c r="F56" i="9"/>
  <c r="F20" i="9"/>
  <c r="F21" i="9"/>
  <c r="F67" i="9"/>
  <c r="F57" i="9"/>
  <c r="F26" i="9"/>
  <c r="F60" i="9"/>
  <c r="F36" i="9"/>
  <c r="F16" i="9"/>
  <c r="F40" i="9"/>
  <c r="F50" i="9"/>
  <c r="F34" i="9"/>
  <c r="F62" i="9"/>
  <c r="F68" i="9"/>
  <c r="F66" i="9"/>
  <c r="F29" i="9"/>
  <c r="F53" i="9"/>
  <c r="F30" i="9"/>
  <c r="F43" i="9"/>
  <c r="F35" i="9"/>
  <c r="F27" i="9"/>
  <c r="F52" i="9"/>
  <c r="F47" i="9"/>
  <c r="F45" i="9"/>
  <c r="F51" i="9"/>
  <c r="F32" i="9"/>
  <c r="F6" i="9"/>
  <c r="F8" i="9"/>
  <c r="F48" i="9"/>
  <c r="F69" i="9"/>
  <c r="F58" i="9"/>
  <c r="F54" i="9"/>
  <c r="F25" i="9"/>
  <c r="F33" i="9"/>
  <c r="F15" i="9"/>
  <c r="F65" i="9"/>
  <c r="F42" i="9"/>
  <c r="F9" i="9"/>
  <c r="F41" i="9"/>
  <c r="F59" i="9"/>
  <c r="F28" i="9"/>
  <c r="F55" i="9"/>
  <c r="F31" i="9"/>
  <c r="F11" i="9"/>
  <c r="F12" i="9"/>
  <c r="F10" i="9"/>
  <c r="F38" i="9"/>
  <c r="F63" i="9"/>
  <c r="F24" i="9"/>
  <c r="F19" i="9"/>
  <c r="F13" i="9"/>
  <c r="F70" i="9"/>
  <c r="F23" i="9"/>
  <c r="D57" i="8"/>
  <c r="E57" i="8"/>
  <c r="C57" i="8"/>
  <c r="D78" i="4" l="1"/>
  <c r="C78" i="4"/>
  <c r="D59" i="4"/>
  <c r="C59" i="4"/>
  <c r="H80" i="3"/>
  <c r="I80" i="3"/>
  <c r="K80" i="3"/>
  <c r="L80" i="3"/>
  <c r="G80" i="3"/>
  <c r="H59" i="3"/>
  <c r="I59" i="3"/>
  <c r="K59" i="3"/>
  <c r="L59" i="3"/>
  <c r="G59" i="3"/>
  <c r="C78" i="1"/>
  <c r="D78" i="1"/>
  <c r="E78" i="1"/>
  <c r="F78" i="1"/>
  <c r="G78" i="1"/>
  <c r="H78" i="1"/>
  <c r="I78" i="1"/>
  <c r="B78" i="1"/>
  <c r="H59" i="1"/>
  <c r="I59" i="1"/>
  <c r="C59" i="1"/>
  <c r="D59" i="1"/>
  <c r="E59" i="1"/>
  <c r="F59" i="1"/>
  <c r="G59" i="1"/>
  <c r="B59" i="1"/>
  <c r="E65" i="4" l="1"/>
  <c r="E74" i="4"/>
  <c r="E69" i="4"/>
  <c r="E71" i="4"/>
  <c r="E70" i="4"/>
  <c r="E75" i="4"/>
  <c r="E77" i="4"/>
  <c r="E76" i="4"/>
  <c r="E67" i="4"/>
  <c r="E66" i="4"/>
  <c r="E78" i="4"/>
  <c r="E72" i="4"/>
  <c r="E20" i="4"/>
  <c r="E36" i="4"/>
  <c r="E26" i="4"/>
  <c r="E43" i="4"/>
  <c r="E8" i="4"/>
  <c r="E13" i="4"/>
  <c r="E25" i="4"/>
  <c r="E18" i="4"/>
  <c r="E12" i="4"/>
  <c r="E37" i="4"/>
  <c r="E45" i="4"/>
  <c r="E39" i="4"/>
  <c r="E23" i="4"/>
  <c r="E10" i="4"/>
  <c r="E49" i="4"/>
  <c r="E31" i="4"/>
  <c r="E52" i="4"/>
  <c r="E34" i="4"/>
  <c r="E42" i="4"/>
  <c r="E48" i="4"/>
  <c r="E17" i="4"/>
  <c r="E51" i="4"/>
  <c r="E40" i="4"/>
  <c r="E68" i="4"/>
  <c r="E38" i="4"/>
  <c r="E53" i="4"/>
  <c r="E19" i="4"/>
  <c r="E30" i="4"/>
  <c r="E15" i="4"/>
  <c r="E24" i="4"/>
  <c r="E9" i="4"/>
  <c r="E28" i="4"/>
  <c r="E21" i="4"/>
  <c r="E7" i="4"/>
  <c r="E14" i="4"/>
  <c r="E29" i="4"/>
  <c r="E32" i="4"/>
  <c r="E54" i="4"/>
  <c r="E50" i="4"/>
  <c r="E22" i="4"/>
  <c r="E41" i="4"/>
  <c r="E16" i="4"/>
  <c r="E11" i="4"/>
  <c r="E46" i="4"/>
  <c r="E44" i="4"/>
  <c r="E35" i="4"/>
  <c r="E58" i="4"/>
  <c r="E33" i="4"/>
  <c r="E73" i="4"/>
  <c r="E55" i="4"/>
  <c r="E47" i="4"/>
  <c r="E57" i="4"/>
  <c r="E56" i="4"/>
  <c r="E59" i="4"/>
  <c r="E27" i="4"/>
  <c r="J70" i="3" l="1"/>
  <c r="D70" i="3" s="1"/>
  <c r="J78" i="3"/>
  <c r="D78" i="3" s="1"/>
  <c r="J77" i="3"/>
  <c r="D77" i="3" s="1"/>
  <c r="J71" i="3"/>
  <c r="E71" i="3" s="1"/>
  <c r="J73" i="3"/>
  <c r="J74" i="3"/>
  <c r="C74" i="3" s="1"/>
  <c r="J69" i="3"/>
  <c r="F69" i="3" s="1"/>
  <c r="J79" i="3"/>
  <c r="F79" i="3" s="1"/>
  <c r="J67" i="3"/>
  <c r="D67" i="3" s="1"/>
  <c r="J68" i="3"/>
  <c r="D68" i="3" s="1"/>
  <c r="J75" i="3"/>
  <c r="D75" i="3" s="1"/>
  <c r="J15" i="3"/>
  <c r="C15" i="3" s="1"/>
  <c r="J23" i="3"/>
  <c r="F23" i="3" s="1"/>
  <c r="J10" i="3"/>
  <c r="F10" i="3" s="1"/>
  <c r="J7" i="3"/>
  <c r="E7" i="3" s="1"/>
  <c r="J76" i="3"/>
  <c r="E76" i="3" s="1"/>
  <c r="J41" i="3"/>
  <c r="D41" i="3" s="1"/>
  <c r="J54" i="3"/>
  <c r="D54" i="3" s="1"/>
  <c r="E54" i="3"/>
  <c r="J38" i="3"/>
  <c r="F38" i="3" s="1"/>
  <c r="J18" i="3"/>
  <c r="C18" i="3" s="1"/>
  <c r="J52" i="3"/>
  <c r="F52" i="3" s="1"/>
  <c r="J47" i="3"/>
  <c r="F47" i="3" s="1"/>
  <c r="J45" i="3"/>
  <c r="F45" i="3" s="1"/>
  <c r="J36" i="3"/>
  <c r="E36" i="3" s="1"/>
  <c r="J32" i="3"/>
  <c r="D32" i="3" s="1"/>
  <c r="J12" i="3"/>
  <c r="F12" i="3" s="1"/>
  <c r="J29" i="3"/>
  <c r="F29" i="3" s="1"/>
  <c r="J44" i="3"/>
  <c r="C44" i="3" s="1"/>
  <c r="J30" i="3"/>
  <c r="J11" i="3"/>
  <c r="F11" i="3" s="1"/>
  <c r="J58" i="3"/>
  <c r="D58" i="3" s="1"/>
  <c r="J49" i="3"/>
  <c r="F49" i="3" s="1"/>
  <c r="J8" i="3"/>
  <c r="D8" i="3" s="1"/>
  <c r="J34" i="3"/>
  <c r="F34" i="3" s="1"/>
  <c r="C34" i="3"/>
  <c r="J24" i="3"/>
  <c r="F24" i="3" s="1"/>
  <c r="J42" i="3"/>
  <c r="C42" i="3" s="1"/>
  <c r="J33" i="3"/>
  <c r="E33" i="3" s="1"/>
  <c r="J9" i="3"/>
  <c r="F9" i="3" s="1"/>
  <c r="J19" i="3"/>
  <c r="F19" i="3" s="1"/>
  <c r="J51" i="3"/>
  <c r="F51" i="3" s="1"/>
  <c r="J72" i="3"/>
  <c r="D72" i="3" s="1"/>
  <c r="J53" i="3"/>
  <c r="F53" i="3" s="1"/>
  <c r="J50" i="3"/>
  <c r="F50" i="3" s="1"/>
  <c r="J57" i="3"/>
  <c r="C57" i="3" s="1"/>
  <c r="J56" i="3"/>
  <c r="E56" i="3" s="1"/>
  <c r="J37" i="3"/>
  <c r="F37" i="3" s="1"/>
  <c r="J25" i="3"/>
  <c r="F25" i="3" s="1"/>
  <c r="J35" i="3"/>
  <c r="F35" i="3" s="1"/>
  <c r="J40" i="3"/>
  <c r="D40" i="3" s="1"/>
  <c r="J55" i="3"/>
  <c r="F55" i="3" s="1"/>
  <c r="J43" i="3"/>
  <c r="F43" i="3" s="1"/>
  <c r="J31" i="3"/>
  <c r="C31" i="3" s="1"/>
  <c r="J39" i="3"/>
  <c r="D39" i="3" s="1"/>
  <c r="J14" i="3"/>
  <c r="F14" i="3" s="1"/>
  <c r="J21" i="3"/>
  <c r="F21" i="3" s="1"/>
  <c r="J13" i="3"/>
  <c r="F13" i="3" s="1"/>
  <c r="J16" i="3"/>
  <c r="D16" i="3" s="1"/>
  <c r="J48" i="3"/>
  <c r="F48" i="3" s="1"/>
  <c r="J20" i="3"/>
  <c r="F20" i="3" s="1"/>
  <c r="J46" i="3"/>
  <c r="C46" i="3" s="1"/>
  <c r="J26" i="3"/>
  <c r="E26" i="3" s="1"/>
  <c r="J27" i="3"/>
  <c r="F27" i="3" s="1"/>
  <c r="J22" i="3"/>
  <c r="F22" i="3" s="1"/>
  <c r="C22" i="3"/>
  <c r="J17" i="3"/>
  <c r="F17" i="3" s="1"/>
  <c r="J28" i="3"/>
  <c r="D28" i="3" s="1"/>
  <c r="F73" i="3" l="1"/>
  <c r="J80" i="3"/>
  <c r="D80" i="3" s="1"/>
  <c r="F30" i="3"/>
  <c r="J59" i="3"/>
  <c r="F59" i="3" s="1"/>
  <c r="E32" i="3"/>
  <c r="E80" i="3"/>
  <c r="E40" i="3"/>
  <c r="E44" i="3"/>
  <c r="C73" i="3"/>
  <c r="E35" i="3"/>
  <c r="C78" i="3"/>
  <c r="E67" i="3"/>
  <c r="E79" i="3"/>
  <c r="E78" i="3"/>
  <c r="C80" i="3"/>
  <c r="C71" i="3"/>
  <c r="C77" i="3"/>
  <c r="E77" i="3"/>
  <c r="E75" i="3"/>
  <c r="D79" i="3"/>
  <c r="E70" i="3"/>
  <c r="F75" i="3"/>
  <c r="D69" i="3"/>
  <c r="F74" i="3"/>
  <c r="F71" i="3"/>
  <c r="C68" i="3"/>
  <c r="E68" i="3"/>
  <c r="E25" i="3"/>
  <c r="E17" i="3"/>
  <c r="E48" i="3"/>
  <c r="D18" i="3"/>
  <c r="D17" i="3"/>
  <c r="D74" i="3"/>
  <c r="D73" i="3"/>
  <c r="F80" i="3"/>
  <c r="F77" i="3"/>
  <c r="D22" i="3"/>
  <c r="E34" i="3"/>
  <c r="F44" i="3"/>
  <c r="C67" i="3"/>
  <c r="C70" i="3"/>
  <c r="D71" i="3"/>
  <c r="E69" i="3"/>
  <c r="F68" i="3"/>
  <c r="F78" i="3"/>
  <c r="E22" i="3"/>
  <c r="C55" i="3"/>
  <c r="C79" i="3"/>
  <c r="E74" i="3"/>
  <c r="F67" i="3"/>
  <c r="F70" i="3"/>
  <c r="D55" i="3"/>
  <c r="C75" i="3"/>
  <c r="C69" i="3"/>
  <c r="E73" i="3"/>
  <c r="C17" i="3"/>
  <c r="D21" i="3"/>
  <c r="E55" i="3"/>
  <c r="E39" i="3"/>
  <c r="D34" i="3"/>
  <c r="D30" i="3"/>
  <c r="F32" i="3"/>
  <c r="E18" i="3"/>
  <c r="E16" i="3"/>
  <c r="F39" i="3"/>
  <c r="C23" i="3"/>
  <c r="C56" i="3"/>
  <c r="D46" i="3"/>
  <c r="D31" i="3"/>
  <c r="F40" i="3"/>
  <c r="F8" i="3"/>
  <c r="E45" i="3"/>
  <c r="E46" i="3"/>
  <c r="C21" i="3"/>
  <c r="F42" i="3"/>
  <c r="F28" i="3"/>
  <c r="C53" i="3"/>
  <c r="C33" i="3"/>
  <c r="F54" i="3"/>
  <c r="E21" i="3"/>
  <c r="F31" i="3"/>
  <c r="D23" i="3"/>
  <c r="D56" i="3"/>
  <c r="C51" i="3"/>
  <c r="C49" i="3"/>
  <c r="D36" i="3"/>
  <c r="F76" i="3"/>
  <c r="D35" i="3"/>
  <c r="F56" i="3"/>
  <c r="E51" i="3"/>
  <c r="F15" i="3"/>
  <c r="E58" i="3"/>
  <c r="C45" i="3"/>
  <c r="C7" i="3"/>
  <c r="C13" i="3"/>
  <c r="F58" i="3"/>
  <c r="D45" i="3"/>
  <c r="F7" i="3"/>
  <c r="F46" i="3"/>
  <c r="F16" i="3"/>
  <c r="C25" i="3"/>
  <c r="D53" i="3"/>
  <c r="D33" i="3"/>
  <c r="D49" i="3"/>
  <c r="F18" i="3"/>
  <c r="E41" i="3"/>
  <c r="D7" i="3"/>
  <c r="D15" i="3"/>
  <c r="E31" i="3"/>
  <c r="D25" i="3"/>
  <c r="E53" i="3"/>
  <c r="C19" i="3"/>
  <c r="F33" i="3"/>
  <c r="E49" i="3"/>
  <c r="C30" i="3"/>
  <c r="C12" i="3"/>
  <c r="C36" i="3"/>
  <c r="F41" i="3"/>
  <c r="E15" i="3"/>
  <c r="C26" i="3"/>
  <c r="D57" i="3"/>
  <c r="D19" i="3"/>
  <c r="D12" i="3"/>
  <c r="D26" i="3"/>
  <c r="C48" i="3"/>
  <c r="E13" i="3"/>
  <c r="C39" i="3"/>
  <c r="E57" i="3"/>
  <c r="E72" i="3"/>
  <c r="E19" i="3"/>
  <c r="D42" i="3"/>
  <c r="C58" i="3"/>
  <c r="E12" i="3"/>
  <c r="F36" i="3"/>
  <c r="C52" i="3"/>
  <c r="C54" i="3"/>
  <c r="C76" i="3"/>
  <c r="E28" i="3"/>
  <c r="F26" i="3"/>
  <c r="D48" i="3"/>
  <c r="C35" i="3"/>
  <c r="F57" i="3"/>
  <c r="F72" i="3"/>
  <c r="E42" i="3"/>
  <c r="E8" i="3"/>
  <c r="D44" i="3"/>
  <c r="D52" i="3"/>
  <c r="D76" i="3"/>
  <c r="C20" i="3"/>
  <c r="D13" i="3"/>
  <c r="C43" i="3"/>
  <c r="C50" i="3"/>
  <c r="D51" i="3"/>
  <c r="C24" i="3"/>
  <c r="E30" i="3"/>
  <c r="C29" i="3"/>
  <c r="E52" i="3"/>
  <c r="C38" i="3"/>
  <c r="E23" i="3"/>
  <c r="C59" i="3"/>
  <c r="C27" i="3"/>
  <c r="D20" i="3"/>
  <c r="C14" i="3"/>
  <c r="D43" i="3"/>
  <c r="C37" i="3"/>
  <c r="D50" i="3"/>
  <c r="C9" i="3"/>
  <c r="D24" i="3"/>
  <c r="C11" i="3"/>
  <c r="D29" i="3"/>
  <c r="C47" i="3"/>
  <c r="D38" i="3"/>
  <c r="C10" i="3"/>
  <c r="D59" i="3"/>
  <c r="C28" i="3"/>
  <c r="D27" i="3"/>
  <c r="E20" i="3"/>
  <c r="C16" i="3"/>
  <c r="D14" i="3"/>
  <c r="E43" i="3"/>
  <c r="C40" i="3"/>
  <c r="D37" i="3"/>
  <c r="E50" i="3"/>
  <c r="C72" i="3"/>
  <c r="D9" i="3"/>
  <c r="E24" i="3"/>
  <c r="C8" i="3"/>
  <c r="D11" i="3"/>
  <c r="E29" i="3"/>
  <c r="C32" i="3"/>
  <c r="D47" i="3"/>
  <c r="E38" i="3"/>
  <c r="C41" i="3"/>
  <c r="D10" i="3"/>
  <c r="E59" i="3"/>
  <c r="E27" i="3"/>
  <c r="E14" i="3"/>
  <c r="E37" i="3"/>
  <c r="E9" i="3"/>
  <c r="E11" i="3"/>
  <c r="E47" i="3"/>
  <c r="E10" i="3"/>
</calcChain>
</file>

<file path=xl/sharedStrings.xml><?xml version="1.0" encoding="utf-8"?>
<sst xmlns="http://schemas.openxmlformats.org/spreadsheetml/2006/main" count="2506" uniqueCount="442">
  <si>
    <t>Fylgiskjal 1</t>
  </si>
  <si>
    <t>Fjöldi barna í leikskóla árið 2022 eftir lengd dvalar og sveitarfélagi ásamt fjölda heilsdagsígilda</t>
  </si>
  <si>
    <t>Leikskólar sveitarfélaga</t>
  </si>
  <si>
    <t>Viðvera leikskólabarna í klukkustundum</t>
  </si>
  <si>
    <t>Sveitarfélag</t>
  </si>
  <si>
    <t>4 tímar</t>
  </si>
  <si>
    <t>5 tímar</t>
  </si>
  <si>
    <t>6 tímar</t>
  </si>
  <si>
    <t>7 tímar</t>
  </si>
  <si>
    <t>8 tímar</t>
  </si>
  <si>
    <t>9 tímar</t>
  </si>
  <si>
    <t>Fjöldi barna alls</t>
  </si>
  <si>
    <t>Samtals heilsdags-ígildi</t>
  </si>
  <si>
    <t>0000 Reykjavíkurborg</t>
  </si>
  <si>
    <t>1000 Kópavogsbær</t>
  </si>
  <si>
    <t>1100 Seltjarnarnesbær</t>
  </si>
  <si>
    <t>1300 Garðabær</t>
  </si>
  <si>
    <t>1400 Hafnarfjarðarkaupstaður</t>
  </si>
  <si>
    <t>1604 Mosfellsbær</t>
  </si>
  <si>
    <t>2000 Reykjanesbær</t>
  </si>
  <si>
    <t>2300 Grindavíkurbær</t>
  </si>
  <si>
    <t>2506 Sveitarfélagið Vogar</t>
  </si>
  <si>
    <t>3000 Akraneskaupstaður</t>
  </si>
  <si>
    <t>3511 Hvalfjarðarsveit</t>
  </si>
  <si>
    <t>3609 Borgarbyggð</t>
  </si>
  <si>
    <t>3709 Grundarfjarðarbær</t>
  </si>
  <si>
    <t>3714 Snæfellsbær</t>
  </si>
  <si>
    <t>3716 Sveitarfélagið Stykkishólmur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</si>
  <si>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</si>
  <si>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</si>
  <si>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</si>
  <si>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</si>
  <si>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</si>
  <si>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</si>
  <si>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</si>
  <si>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4911 Strandabyggð</t>
  </si>
  <si>
    <t>5508 Húnaþing vestra</t>
  </si>
  <si>
    <t>5613 Húnabyggð</t>
  </si>
  <si>
    <t>5716 Skagafjörður</t>
  </si>
  <si>
    <t>6000 Akureyrarbær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</si>
  <si>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</si>
  <si>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</si>
  <si>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</si>
  <si>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</si>
  <si>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</si>
  <si>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</si>
  <si>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</si>
  <si>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6613 Þingeyjarsveit</t>
  </si>
  <si>
    <t>6710 Langanesbyggð</t>
  </si>
  <si>
    <t>7300 Fjarðabyggð</t>
  </si>
  <si>
    <t>7400 Múlaþing</t>
  </si>
  <si>
    <t>7502 Vopnafjarðarhreppur</t>
  </si>
  <si>
    <t>8000 Vestmannaeyjabær</t>
  </si>
  <si>
    <t>8200 Sveitarfélagið Árborg</t>
  </si>
  <si>
    <t>8401 Sveitarfélagið Hornafjörður</t>
  </si>
  <si>
    <t>8508 Mýrdalshreppur</t>
  </si>
  <si>
    <t>8509 Skaftárhreppur</t>
  </si>
  <si>
    <t>8613 Rangárþing eystra</t>
  </si>
  <si>
    <t>8614 Rangárþing ytra</t>
  </si>
  <si>
    <t>8710 Hrunamannahreppur</t>
  </si>
  <si>
    <t>8716 Hveragerðisbær</t>
  </si>
  <si>
    <t>8719 Grímsnes- og Grafningshreppur</t>
  </si>
  <si>
    <t>8720 Skeiða- og Gnúpverjahreppur</t>
  </si>
  <si>
    <t>8721 Bláskógabyggð</t>
  </si>
  <si>
    <t>8722 Flóahreppur</t>
  </si>
  <si>
    <t>Sjálfstætt starfandi leikskólar</t>
  </si>
  <si>
    <t>2510 Suðurnesjabær</t>
  </si>
  <si>
    <t>5609 Sveitarfélagið Skagaströnd</t>
  </si>
  <si>
    <t>8717 Sveitarfélagið Ölfus</t>
  </si>
  <si>
    <t>Fylgiskjal 2</t>
  </si>
  <si>
    <t>Hlutfallsleg skipting leikskólabarna eftir dvalartíma og sveitarfélagi árið 2022</t>
  </si>
  <si>
    <t xml:space="preserve">Fylgiskjal 3 </t>
  </si>
  <si>
    <t>Stöðugildi starfsfólks í leikskólum sveitarfélaga árið 2022 og hlutfallsleg skipting þeirra. Raðað eftir hlutfalli leikskólakennara</t>
  </si>
  <si>
    <t>% skipting stg starfsfólks við uppeldis- og menntunarstörf</t>
  </si>
  <si>
    <t>Fjöldi stöðugilda starfsfólks í leikskóla</t>
  </si>
  <si>
    <t>Röðun</t>
  </si>
  <si>
    <t>Leikskóla-kennarar</t>
  </si>
  <si>
    <t>Aðrir með uppeldismenntun</t>
  </si>
  <si>
    <t>Alls með uppeldismenntun</t>
  </si>
  <si>
    <t>Ófaglærðir við uppeldi og menntun</t>
  </si>
  <si>
    <t>Allir við uppeldis- og menntunarstörf</t>
  </si>
  <si>
    <t>Önnur og ótilgreind störf</t>
  </si>
  <si>
    <t>Starfsmenn leikskóla alls</t>
  </si>
  <si>
    <t>4 - 8</t>
  </si>
  <si>
    <t>11 - 12</t>
  </si>
  <si>
    <t>13 - 14</t>
  </si>
  <si>
    <t>15 - 17</t>
  </si>
  <si>
    <t>18 - 19</t>
  </si>
  <si>
    <t>22 - 24</t>
  </si>
  <si>
    <t>25 - 26</t>
  </si>
  <si>
    <t>27 - 28</t>
  </si>
  <si>
    <t>29 - 31</t>
  </si>
  <si>
    <t>32</t>
  </si>
  <si>
    <t>33 - 34</t>
  </si>
  <si>
    <t>35 - 38</t>
  </si>
  <si>
    <t>39 - 40</t>
  </si>
  <si>
    <t>41 - 43</t>
  </si>
  <si>
    <t>44 -45</t>
  </si>
  <si>
    <t>44 - 45</t>
  </si>
  <si>
    <t>46</t>
  </si>
  <si>
    <t>47 - 48</t>
  </si>
  <si>
    <t>49 - 52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</si>
  <si>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</si>
  <si>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</si>
  <si>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</si>
  <si>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</si>
  <si>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</si>
  <si>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</si>
  <si>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</si>
  <si>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</si>
  <si>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</si>
  <si>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</si>
  <si>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</si>
  <si>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</si>
  <si>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</si>
  <si>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Fylgiskjal 4 </t>
  </si>
  <si>
    <t xml:space="preserve">Fjöldi heilsdagsígilda leikskólabarna á hvert stöðugildi starfsfólks við uppeldis- og </t>
  </si>
  <si>
    <t>menntunarstörf í leikskólum 2022</t>
  </si>
  <si>
    <t>Fjöldi heilsdagsígilda leikskólabarna</t>
  </si>
  <si>
    <t>Fjöldi stöðugilda við uppeldis- og menntunarstörf</t>
  </si>
  <si>
    <t>Fjöldi heilsdagsígilda á hvert stöðugildi við uppeldis- og menntunarstörf</t>
  </si>
  <si>
    <t>7 - 8</t>
  </si>
  <si>
    <t>15 - 16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</si>
  <si>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</si>
  <si>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</si>
  <si>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</si>
  <si>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</si>
  <si>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</si>
  <si>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</si>
  <si>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</si>
  <si>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</si>
  <si>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</si>
  <si>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</si>
  <si>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</si>
  <si>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</si>
  <si>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</si>
  <si>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</si>
  <si>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</si>
  <si>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</si>
  <si>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34</t>
  </si>
  <si>
    <t>35</t>
  </si>
  <si>
    <t>36 - 37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</si>
  <si>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</si>
  <si>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</si>
  <si>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</si>
  <si>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</si>
  <si>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</si>
  <si>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</si>
  <si>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</si>
  <si>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</si>
  <si>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</si>
  <si>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</si>
  <si>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</si>
  <si>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</si>
  <si>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</si>
  <si>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</si>
  <si>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5 - 6</t>
  </si>
  <si>
    <t>Sjálfstætt starfandi</t>
  </si>
  <si>
    <t xml:space="preserve">Fylgiskjal 5 </t>
  </si>
  <si>
    <t xml:space="preserve">Fjöldi  stöðugilda starfsfólks við uppeldis- og menntunarstörf í leikskólum á hverja 1.000 íbúa eftir sveitarfélögum 2022.  </t>
  </si>
  <si>
    <t>Raðað eftir kennitölunni fyrir alla leikskóla.</t>
  </si>
  <si>
    <t>Allir leikskólar</t>
  </si>
  <si>
    <t>Íbúafjöldi</t>
  </si>
  <si>
    <t>Fjöldi stöðugilda á hverja 1.000 íbúa</t>
  </si>
  <si>
    <t>12 - 13</t>
  </si>
  <si>
    <t>22 - 23</t>
  </si>
  <si>
    <t>31 - 32</t>
  </si>
  <si>
    <t>43 - 44</t>
  </si>
  <si>
    <t>45 - 46</t>
  </si>
  <si>
    <t>53 - 54</t>
  </si>
  <si>
    <t>Landið allt</t>
  </si>
  <si>
    <t xml:space="preserve">Fylgiskjal 6 </t>
  </si>
  <si>
    <t>Hlutfall þjónustutekna af  beinum rekstrarkostnaði  leikskóla sveitarfélaga árið 2022 eftir sveitarfélögum.</t>
  </si>
  <si>
    <t>Með og án innri leigu. Raðað eftir hlutfalli tekna að rekstrarkostnaði með innri leigu.</t>
  </si>
  <si>
    <t xml:space="preserve"> </t>
  </si>
  <si>
    <t>Tekjur</t>
  </si>
  <si>
    <t>Rekstrarkostnaður  vegna leikskóla</t>
  </si>
  <si>
    <t>% tekna af rekstrarkostnaði</t>
  </si>
  <si>
    <t>Með innri leigu</t>
  </si>
  <si>
    <t>Án innri leigu</t>
  </si>
  <si>
    <t>1 - 2</t>
  </si>
  <si>
    <t>3 - 4</t>
  </si>
  <si>
    <t>7 - 11</t>
  </si>
  <si>
    <t>12 - 17</t>
  </si>
  <si>
    <t>18 - 23</t>
  </si>
  <si>
    <t>24 - 32</t>
  </si>
  <si>
    <t>33 - 38</t>
  </si>
  <si>
    <t>39 - 43</t>
  </si>
  <si>
    <t>46 - 49</t>
  </si>
  <si>
    <t>Fylgiskjal 7</t>
  </si>
  <si>
    <t>Rekstrarkostnaður vegna leikskóla á hverja 1.000 íbúa árið 2022 eftir sveitarfélögum</t>
  </si>
  <si>
    <t>Raðað eftir rekstrarkostnaði með innri leigu á 1.000 íbúa</t>
  </si>
  <si>
    <t>Rekstrarkostnaður alls vegna leikskóla</t>
  </si>
  <si>
    <t>Rekstrarkostnaður á hverja 1.000 íbúa</t>
  </si>
  <si>
    <t>5611 Skagabyggð *</t>
  </si>
  <si>
    <t>8610 Ásahreppur *</t>
  </si>
  <si>
    <t>3506 Skorradalshreppur *</t>
  </si>
  <si>
    <t>1606 Kjósarhreppur *</t>
  </si>
  <si>
    <t>7505 Fljótsdalshreppur *</t>
  </si>
  <si>
    <t>4902 Kaldrananeshreppur</t>
  </si>
  <si>
    <t>3713 Eyja- og Miklaholtshreppur</t>
  </si>
  <si>
    <t>4901 Árneshreppur *</t>
  </si>
  <si>
    <t xml:space="preserve">Skýring: Tölur í þús. kr. Um brúttó rekstrarkostnað að ræða vegna leikskóla. Framlög til sjálfstætt starfandi skóla meðtalinn sem og annar leikskólakostnaður.
</t>
  </si>
  <si>
    <t>* Sveitarfélagið veitir þjónustu í samstarfi við annað sveitarfélag</t>
  </si>
  <si>
    <t>Fylgiskjal 8</t>
  </si>
  <si>
    <t>Innri leiga sem hlutfall af beinum rekstrarkostnaði leikskóla (brúttó)  árið 2022 eftir sveitarfélögum</t>
  </si>
  <si>
    <t>Þjónustutekjur</t>
  </si>
  <si>
    <t>Rekstrarkostnaður vegna leikskóla</t>
  </si>
  <si>
    <t>Innri leiga*</t>
  </si>
  <si>
    <t>Innri leiga sem % af rekstrarkostnaði</t>
  </si>
  <si>
    <t>3 - 6</t>
  </si>
  <si>
    <t>7 - 10</t>
  </si>
  <si>
    <t>11 - 14</t>
  </si>
  <si>
    <t>17 - 18</t>
  </si>
  <si>
    <t>19 - 27</t>
  </si>
  <si>
    <t>28 - 34</t>
  </si>
  <si>
    <t>35 - 37</t>
  </si>
  <si>
    <t>38 - 42</t>
  </si>
  <si>
    <t>43 - 47</t>
  </si>
  <si>
    <t>**</t>
  </si>
  <si>
    <t>Skýring: Tölur í þús.kr. Eingöngu um brúttó rekstrarkostnað að ræða vegna leikskóla sem sveitarfélögin</t>
  </si>
  <si>
    <t xml:space="preserve"> reka.  Brúttó rekstrarkostnaður.</t>
  </si>
  <si>
    <t>** Gögn ekki tiltæk</t>
  </si>
  <si>
    <t>Fylgiskjal 9</t>
  </si>
  <si>
    <t>Hlutfall rekstrarútgjalda vegna leikskóla af skatttekjum árið 2022 eftir sveitarfélögum</t>
  </si>
  <si>
    <t>Nettó útgjöld v leikskóla</t>
  </si>
  <si>
    <t>% útgjalda af skatttekjum</t>
  </si>
  <si>
    <t>Skatttekjur</t>
  </si>
  <si>
    <t>4 - 6</t>
  </si>
  <si>
    <t>9 - 12</t>
  </si>
  <si>
    <t>13 - 17</t>
  </si>
  <si>
    <t>18 - 21</t>
  </si>
  <si>
    <t>25 - 36</t>
  </si>
  <si>
    <t>37 - 40</t>
  </si>
  <si>
    <t>5611 Skagabyggð</t>
  </si>
  <si>
    <t>41 - 46</t>
  </si>
  <si>
    <t>47 - 49</t>
  </si>
  <si>
    <t>50 - 53</t>
  </si>
  <si>
    <t>8610 Ásahreppur</t>
  </si>
  <si>
    <t>54 - 55</t>
  </si>
  <si>
    <t>56 - 58</t>
  </si>
  <si>
    <t>3506 Skorradalshreppur</t>
  </si>
  <si>
    <t>1606 Kjósarhreppur</t>
  </si>
  <si>
    <t>7505 Fljótsdalshreppur</t>
  </si>
  <si>
    <t>4901 Árneshreppur</t>
  </si>
  <si>
    <t>6611 Tjörneshreppur</t>
  </si>
  <si>
    <t xml:space="preserve">Skýring: Allar tölur í þús. Kr. Um rekstrarútgjöld er að ræða, </t>
  </si>
  <si>
    <t>útgjöld vegna leikskóla sveitarfélaga, framlög til sjálfstætt starfandi, sameiginlega liði og annan leikskólakostnað.</t>
  </si>
  <si>
    <t>* Þjónusta leikskóla veitt í samstarfi við annað sveitarfélag</t>
  </si>
  <si>
    <t>** Gögn bárust ekki í tæka tíð</t>
  </si>
  <si>
    <t>Fylgiskjal 9 A</t>
  </si>
  <si>
    <t>Hlutfall rekstrarútgjalda vegna leikskóla af heildarútgjöldum árið 2022 eftir sveitarfélögum</t>
  </si>
  <si>
    <t>Heildarútgjöld aðalsjóðs</t>
  </si>
  <si>
    <t>Nettó útgjöld vegna leikskóla</t>
  </si>
  <si>
    <t>% útgjalda leikskóla af heildarútgjöldum</t>
  </si>
  <si>
    <t>12 - 21</t>
  </si>
  <si>
    <t>22 - 27</t>
  </si>
  <si>
    <t>28 - 36</t>
  </si>
  <si>
    <t>37 - 41</t>
  </si>
  <si>
    <t>42 - 47</t>
  </si>
  <si>
    <t>48 - 52</t>
  </si>
  <si>
    <t>53 - 56</t>
  </si>
  <si>
    <t>57 - 58</t>
  </si>
  <si>
    <t>59</t>
  </si>
  <si>
    <t>60</t>
  </si>
  <si>
    <t>61</t>
  </si>
  <si>
    <t>62 - 64</t>
  </si>
  <si>
    <t xml:space="preserve">Fylgiskjal 10 </t>
  </si>
  <si>
    <t xml:space="preserve">Rekstrarkostnaður leikskóla sveitarfélaga á hvert heilsdagsígildi árið 2022 eftir sveitarfélögum.  </t>
  </si>
  <si>
    <t>Raðað eftir (nettó) rekstrarkostnaði á heilsdagsígildi með innri leigu</t>
  </si>
  <si>
    <t>Kostnaður (brúttó)*/ heilsdagsígildi</t>
  </si>
  <si>
    <r>
      <t>Útgjöld (nettó)</t>
    </r>
    <r>
      <rPr>
        <b/>
        <sz val="10"/>
        <color indexed="8"/>
        <rFont val="Candara"/>
        <family val="2"/>
      </rPr>
      <t>** / heilsdagsígildi</t>
    </r>
  </si>
  <si>
    <t xml:space="preserve">Röðun </t>
  </si>
  <si>
    <t>Fj.
heilsdagsígilda</t>
  </si>
  <si>
    <t xml:space="preserve">Skýring: * Um rekstrarkostnað á leikskóla sveitarfélaga er að ræða. **rekstrarkostnaður að frádregnum þjónustutekjum. </t>
  </si>
  <si>
    <t>Allar tölur í þús. Kr. Raðað eftir nettó útgjöldum með innri leigu.</t>
  </si>
  <si>
    <t xml:space="preserve">Fylgiskjal 11 </t>
  </si>
  <si>
    <t>Stöðugildi starfsfólks  við kennslu í grunnskóla árið 2022 eftir réttindum</t>
  </si>
  <si>
    <t>Grunnskólar reknir af sveitarfélögum</t>
  </si>
  <si>
    <t>% skipting stöðugilda</t>
  </si>
  <si>
    <t>Fjöldi stöðugilda</t>
  </si>
  <si>
    <t>Uppsafnað % af íbúafjölda landsins</t>
  </si>
  <si>
    <t>Grunnskóla-
kennarar</t>
  </si>
  <si>
    <t>Kennarar án
kennslu-réttinda</t>
  </si>
  <si>
    <t xml:space="preserve">Aðrir 
starfsmenn </t>
  </si>
  <si>
    <t>Samtals stöðugildi</t>
  </si>
  <si>
    <t>1 - 3</t>
  </si>
  <si>
    <t>6 - 7</t>
  </si>
  <si>
    <t>8 - 9</t>
  </si>
  <si>
    <t>10 - 11</t>
  </si>
  <si>
    <t>13 - 16</t>
  </si>
  <si>
    <t>19 - 21</t>
  </si>
  <si>
    <t>26 - 28</t>
  </si>
  <si>
    <t>31 - 33</t>
  </si>
  <si>
    <t>38 - 39</t>
  </si>
  <si>
    <t>40 - 41</t>
  </si>
  <si>
    <t>43 - 45</t>
  </si>
  <si>
    <t>46 - 48</t>
  </si>
  <si>
    <t>50 - 51</t>
  </si>
  <si>
    <t>53</t>
  </si>
  <si>
    <t>54</t>
  </si>
  <si>
    <t>55 - 56</t>
  </si>
  <si>
    <t>57</t>
  </si>
  <si>
    <t>Grunnskólar sveitarfélaga samtals</t>
  </si>
  <si>
    <t>Sjálfstætt starfandi grunnskólar</t>
  </si>
  <si>
    <t xml:space="preserve">Uppsafnað % af íbúafjölda </t>
  </si>
  <si>
    <t>Aðrir 
starfsmenn</t>
  </si>
  <si>
    <t>Sjálfstætt starfandi grunnskólar samtals</t>
  </si>
  <si>
    <t>Fylgiskjal 12</t>
  </si>
  <si>
    <t xml:space="preserve">Fjöldi nemenda á hvert stöðugildi kennara og starfsfólks við kennslu árið 2022 eftir sveitarfélögum. </t>
  </si>
  <si>
    <t>Raðað eftir fjölda nemenda á stöðugildi kennara</t>
  </si>
  <si>
    <t>Fjöldi nemenda</t>
  </si>
  <si>
    <t>Fjöldi starfsfólks við kennslu *</t>
  </si>
  <si>
    <r>
      <t xml:space="preserve">Fjöldi stöðugilda kennara </t>
    </r>
    <r>
      <rPr>
        <b/>
        <sz val="10"/>
        <color indexed="8"/>
        <rFont val="Candara"/>
        <family val="2"/>
      </rPr>
      <t>**</t>
    </r>
  </si>
  <si>
    <t xml:space="preserve">Fj. Nemenda á hvert stöðugildi kennara </t>
  </si>
  <si>
    <t xml:space="preserve">Fj. Nemenda á hvert stöðugildi starfsfólks við kennslu </t>
  </si>
  <si>
    <t>2 - 3</t>
  </si>
  <si>
    <t>9 - 11</t>
  </si>
  <si>
    <t>28 - 29</t>
  </si>
  <si>
    <t>39 - 41</t>
  </si>
  <si>
    <t>46 - 47</t>
  </si>
  <si>
    <t>Skýring: * Skólastjórnendur  og sérkennarar meðtaldir</t>
  </si>
  <si>
    <t>** Eingöngu kennarar sem ekki eru í stjórnunarstöðu</t>
  </si>
  <si>
    <t>Fylgiskjal 13</t>
  </si>
  <si>
    <t xml:space="preserve">Fjöldi  stöðugilda starfsfólks við kennslu í grunnskólum á hverja 1.000 íbúa </t>
  </si>
  <si>
    <t>eftir sveitarfélögum 2022.  Raðað eftir kennitölunni fyrir alla grunnskóla.</t>
  </si>
  <si>
    <t>Allir grunnskólar</t>
  </si>
  <si>
    <t>Grunnskólar sveitarfélaga</t>
  </si>
  <si>
    <r>
      <t>Íbúafjöldi</t>
    </r>
    <r>
      <rPr>
        <b/>
        <sz val="10"/>
        <color theme="1"/>
        <rFont val="Calibri"/>
        <family val="2"/>
      </rPr>
      <t>*</t>
    </r>
    <r>
      <rPr>
        <b/>
        <sz val="10"/>
        <color theme="1"/>
        <rFont val="Candara"/>
        <family val="2"/>
      </rPr>
      <t xml:space="preserve">
</t>
    </r>
  </si>
  <si>
    <t>Fjöldi stöðugilda við kennslu</t>
  </si>
  <si>
    <t>14</t>
  </si>
  <si>
    <t>15</t>
  </si>
  <si>
    <t>16</t>
  </si>
  <si>
    <t>21 - 22</t>
  </si>
  <si>
    <t>23 - 24</t>
  </si>
  <si>
    <t>36</t>
  </si>
  <si>
    <t>37</t>
  </si>
  <si>
    <t>55</t>
  </si>
  <si>
    <t>56</t>
  </si>
  <si>
    <t>Íbuafjöldi í sveitarfélögum eða skólasvæðum. Þannig er t.a.m.  íbúafjöldi í Skorradalshreppi lagður við íbúafjölda í Borgarbyggð</t>
  </si>
  <si>
    <t xml:space="preserve">Fylgiskjal 14 </t>
  </si>
  <si>
    <t xml:space="preserve">Rekstrarútgjöld vegna grunnskóla sem hlutfall af skatttekjum sveitarfélaga árið 2022. </t>
  </si>
  <si>
    <t>Raðað eftir hlutfalli af skatttekjum.</t>
  </si>
  <si>
    <t>Heildarútgjöld grunnskóla -  með innri leigu</t>
  </si>
  <si>
    <t>Heildarútgjöld grunnskóla - án innri leigu</t>
  </si>
  <si>
    <t>% útgjalda v. grunnskóla  - með innri leigu af skatttekjum</t>
  </si>
  <si>
    <t>% útgjalda v. grunnskóla - án innri leigu af skatttekjum</t>
  </si>
  <si>
    <t>8610 Ásahreppur*</t>
  </si>
  <si>
    <t>12 - 14</t>
  </si>
  <si>
    <t>15 - 19</t>
  </si>
  <si>
    <t>20 - 26</t>
  </si>
  <si>
    <t>27 - 32</t>
  </si>
  <si>
    <t>34 - 37</t>
  </si>
  <si>
    <t>5611 Skagabyggð*</t>
  </si>
  <si>
    <t>38 - 40</t>
  </si>
  <si>
    <t>41 - 42</t>
  </si>
  <si>
    <t>43 - 49</t>
  </si>
  <si>
    <t>51 - 55</t>
  </si>
  <si>
    <t>56 - 57</t>
  </si>
  <si>
    <t>3506 Skorradalshreppur*</t>
  </si>
  <si>
    <t>59 - 60</t>
  </si>
  <si>
    <r>
      <t>1606 Kjósarhreppur</t>
    </r>
    <r>
      <rPr>
        <b/>
        <sz val="10"/>
        <color theme="1"/>
        <rFont val="Calibri"/>
        <family val="2"/>
      </rPr>
      <t>*</t>
    </r>
  </si>
  <si>
    <t>6611 Tjörneshreppur*</t>
  </si>
  <si>
    <t>7505 Fljótsdalshreppur*</t>
  </si>
  <si>
    <t>4901 Árneshreppur*</t>
  </si>
  <si>
    <t>Skýring: Átt er við allan rekstrarkostnað vegna grunnskóla. Þ.e. alla deildina (grunnskólar sveitarfélaga, sjálfstætt starfandi grunnskólar,</t>
  </si>
  <si>
    <t>vistun utan skólatíma og annan rekstrarkostnað) þegar tillit hefur verið tekið til þjonustutekna</t>
  </si>
  <si>
    <t>*Þjónusta grunnskóla veitt í samstarfi við annað sveitarfélag</t>
  </si>
  <si>
    <t>** Gögn bárust ekki í tæka tíð.</t>
  </si>
  <si>
    <t>Fylgiskjal 14 A</t>
  </si>
  <si>
    <t>Hlutfall rekstrarútgjalda vegna grunnskóla af heildarútgjöldum árið 2022 eftir sveitarfélögum</t>
  </si>
  <si>
    <t>Nettó útgjöld vegna grunnskóla</t>
  </si>
  <si>
    <t>% útgjalda grunnskóla af heildarútgjöldum</t>
  </si>
  <si>
    <t>10 - 14</t>
  </si>
  <si>
    <t>15 - 18</t>
  </si>
  <si>
    <t>19 - 23</t>
  </si>
  <si>
    <t>24 - 30</t>
  </si>
  <si>
    <t>31 - 34</t>
  </si>
  <si>
    <t>35 - 36</t>
  </si>
  <si>
    <t>37 - 43</t>
  </si>
  <si>
    <t>46 - 51</t>
  </si>
  <si>
    <t>52 - 53</t>
  </si>
  <si>
    <t>58 - 59</t>
  </si>
  <si>
    <t>60 - 61</t>
  </si>
  <si>
    <t>62</t>
  </si>
  <si>
    <t>63</t>
  </si>
  <si>
    <t>64</t>
  </si>
  <si>
    <t xml:space="preserve">Fylgiskjal 15. </t>
  </si>
  <si>
    <t>Rekstrarútgjöld vegna grunnskóla sveitarfélaga sem hlutfall af skatttekjum sveitarfélaga árið 2022</t>
  </si>
  <si>
    <t>Raðað eftir hlutfalli af skatttekjum</t>
  </si>
  <si>
    <t>Beinn rekstrarkostnaður vegna grunnskóla sveitarfélaga</t>
  </si>
  <si>
    <t>Útgjöld grunnskóla -  með innri leigu</t>
  </si>
  <si>
    <t>Útgjöld grunnskóla - án innri leigu</t>
  </si>
  <si>
    <t>9 - 10</t>
  </si>
  <si>
    <t>11 - 13</t>
  </si>
  <si>
    <t>14 - 15</t>
  </si>
  <si>
    <t>16 - 18</t>
  </si>
  <si>
    <t>24 - 26</t>
  </si>
  <si>
    <t>27 - 34</t>
  </si>
  <si>
    <t>48 - 49</t>
  </si>
  <si>
    <t>54 - 57</t>
  </si>
  <si>
    <t>Skýring:  Átt er við beinan rekstrarkostnað vegna grunnskóla sveitarfélaga, þ.e þann kostnað sem bókfærður er á hverja grunnskólastofnun þegar tekið hefur verið tillit til þjónustutekna.</t>
  </si>
  <si>
    <t>*Gögn bárust ekki í tæka tíð.</t>
  </si>
  <si>
    <t xml:space="preserve">Fylgiskjal 16 </t>
  </si>
  <si>
    <t xml:space="preserve">Rekstrarkostnaður vegna grunnskóla á hverja 1.000 íbúa árið 2022 eftir sveitarfélögum. </t>
  </si>
  <si>
    <t>Raðað eftir  rekstrarkostnaði grunnskóla sveitarfélaga að innri leigu meðtalinni á hverja 1.000 íbúa.</t>
  </si>
  <si>
    <t>Heildarkostnaður v. grunnskóla</t>
  </si>
  <si>
    <t>Rekstrarkostnaður v. grunnskóla 
sveitarfélaga</t>
  </si>
  <si>
    <t>Íbúafjöldi*</t>
  </si>
  <si>
    <t xml:space="preserve">Fylgiskjal 17 </t>
  </si>
  <si>
    <t>Innri leiga sem hlutfall af beinum rekstrarkostnaði grunnskóla sveitarfélaga (brúttó)  árið 2022 eftir sveitarfélögum</t>
  </si>
  <si>
    <t>Beinn rekstrarkostn-aður vegna grunnskóla (innri leiga meðtalin)</t>
  </si>
  <si>
    <t>Innri leiga sem % af rekstrar-kostnaði</t>
  </si>
  <si>
    <t>6 - 8</t>
  </si>
  <si>
    <t>9 - 13</t>
  </si>
  <si>
    <t>22 - 28</t>
  </si>
  <si>
    <t>29 - 34</t>
  </si>
  <si>
    <t>44 - 47</t>
  </si>
  <si>
    <t>48 - 51</t>
  </si>
  <si>
    <t xml:space="preserve"> ** </t>
  </si>
  <si>
    <t>Grunnskólar sveitarfélaga alls</t>
  </si>
  <si>
    <t xml:space="preserve">Skýring: Tölur í þús.kr. Eingöngu um beinan rekstrarkostnað að ræða vegna grunnskóla sem sveitarfélögin reka.  </t>
  </si>
  <si>
    <t>Brúttó rekstrarkostnaður.*Innri leiga er innifalin í rekstrarkostnaði grunnskóla.  ** Gögn ekki tiltæk.</t>
  </si>
  <si>
    <t>Sérskólar meðtaldir.</t>
  </si>
  <si>
    <t xml:space="preserve">Fylgiskjal 18 </t>
  </si>
  <si>
    <t>Beinn rekstrarkostnaður (brúttó) grunnskóla sveitarfélaga á hvern nemanda 2022</t>
  </si>
  <si>
    <t>Raðað eftir beinum kostnaði  með innri leigu á hvern nemanda.</t>
  </si>
  <si>
    <t>Beinn  kostn-aður
- með innri leigu</t>
  </si>
  <si>
    <t xml:space="preserve">Beinn  kostn-aður/nem
</t>
  </si>
  <si>
    <t>Beinn kostnaður án innri leigu</t>
  </si>
  <si>
    <t>Beinn  kostn-aður(án innri leigu)/nem</t>
  </si>
  <si>
    <t>Sérskólar, sérdeildir er þjónusta fleiri en einn grunnskóla og sjálfstætt starfandi skólar ekki meðtaldir</t>
  </si>
  <si>
    <r>
      <rPr>
        <sz val="10"/>
        <color indexed="8"/>
        <rFont val="Candara"/>
        <family val="2"/>
      </rPr>
      <t>*Gögn bárust ekki í tæka tíð.</t>
    </r>
  </si>
  <si>
    <t xml:space="preserve">Fylgiskjal 19 </t>
  </si>
  <si>
    <t>Heildarútgjöld vegna leikskóla og grunnskóla með innri leigu sem hlutfall af skatttekjum árið 2022. Raðað eftir hlutfalli af skatttekjum.</t>
  </si>
  <si>
    <t>Nettó útgjöld v. grunnskóla</t>
  </si>
  <si>
    <t>Nettó útgjöld v. leikskóla</t>
  </si>
  <si>
    <t>Samtals útgjöld v. leikskóla og grunnskóla</t>
  </si>
  <si>
    <t>% útgjalda v. leik- og grunnskóla af skatttekjum</t>
  </si>
  <si>
    <t>58</t>
  </si>
  <si>
    <t>1606 Kjósarhreppur*</t>
  </si>
  <si>
    <t>* Þjónusta veitt í samstarfi við annað sveitarfélag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</si>
</sst>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b/>
      <sz val="8"/>
      <color theme="1"/>
      <name val="Candara"/>
      <family val="2"/>
    </font>
    <font>
      <sz val="10"/>
      <color indexed="8"/>
      <name val="Arial"/>
      <family val="2"/>
    </font>
    <font>
      <sz val="11"/>
      <color theme="1"/>
      <name val="Candara"/>
      <family val="2"/>
    </font>
    <font>
      <sz val="8"/>
      <color theme="1"/>
      <name val="Candara"/>
      <family val="2"/>
    </font>
    <font>
      <sz val="10"/>
      <color indexed="8"/>
      <name val="Candara"/>
      <family val="2"/>
    </font>
    <font>
      <b/>
      <sz val="10"/>
      <color indexed="8"/>
      <name val="Candara"/>
      <family val="2"/>
    </font>
    <font>
      <b/>
      <sz val="11"/>
      <color theme="1"/>
      <name val="Candara"/>
      <family val="2"/>
    </font>
    <font>
      <sz val="8"/>
      <name val="Calibri"/>
      <family val="2"/>
      <scheme val="minor"/>
    </font>
    <font>
      <b/>
      <sz val="10"/>
      <color rgb="FF000099"/>
      <name val="Candara"/>
      <family val="2"/>
    </font>
    <font>
      <sz val="10"/>
      <color theme="1"/>
      <name val="Calibri"/>
      <family val="2"/>
      <scheme val="minor"/>
    </font>
    <font>
      <b/>
      <sz val="10"/>
      <name val="Candara"/>
      <family val="2"/>
    </font>
    <font>
      <b/>
      <sz val="11"/>
      <name val="Candara"/>
      <family val="2"/>
    </font>
    <font>
      <b/>
      <sz val="12"/>
      <name val="Candara"/>
      <family val="2"/>
    </font>
    <font>
      <sz val="11"/>
      <name val="Candara"/>
      <family val="2"/>
    </font>
    <font>
      <sz val="12"/>
      <name val="Candara"/>
      <family val="2"/>
    </font>
    <font>
      <b/>
      <sz val="8"/>
      <name val="Candara"/>
      <family val="2"/>
    </font>
    <font>
      <sz val="8"/>
      <name val="Candara"/>
      <family val="2"/>
    </font>
    <font>
      <sz val="10"/>
      <name val="Candara"/>
      <family val="2"/>
    </font>
    <font>
      <sz val="10"/>
      <color rgb="FF000000"/>
      <name val="Candara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27">
    <xf numFmtId="0" fontId="0" fillId="0" borderId="0" xfId="0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6" fillId="0" borderId="5" xfId="0" applyFont="1" applyBorder="1"/>
    <xf numFmtId="0" fontId="3" fillId="2" borderId="13" xfId="0" applyFont="1" applyFill="1" applyBorder="1"/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6" fillId="0" borderId="0" xfId="0" applyNumberFormat="1" applyFont="1"/>
    <xf numFmtId="3" fontId="6" fillId="0" borderId="16" xfId="0" applyNumberFormat="1" applyFont="1" applyBorder="1"/>
    <xf numFmtId="0" fontId="6" fillId="0" borderId="0" xfId="0" applyFont="1" applyAlignment="1">
      <alignment horizontal="right"/>
    </xf>
    <xf numFmtId="3" fontId="6" fillId="5" borderId="16" xfId="0" applyNumberFormat="1" applyFont="1" applyFill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6" fillId="5" borderId="16" xfId="1" applyFont="1" applyFill="1" applyBorder="1"/>
    <xf numFmtId="9" fontId="6" fillId="0" borderId="16" xfId="1" applyFont="1" applyBorder="1"/>
    <xf numFmtId="9" fontId="10" fillId="5" borderId="15" xfId="1" applyFont="1" applyFill="1" applyBorder="1"/>
    <xf numFmtId="0" fontId="2" fillId="2" borderId="0" xfId="0" applyFont="1" applyFill="1"/>
    <xf numFmtId="0" fontId="9" fillId="3" borderId="7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right" vertical="center" wrapText="1"/>
    </xf>
    <xf numFmtId="0" fontId="9" fillId="3" borderId="3" xfId="2" applyFont="1" applyFill="1" applyBorder="1" applyAlignment="1">
      <alignment horizontal="right" vertical="center" wrapText="1"/>
    </xf>
    <xf numFmtId="0" fontId="2" fillId="5" borderId="16" xfId="0" applyFont="1" applyFill="1" applyBorder="1"/>
    <xf numFmtId="9" fontId="3" fillId="5" borderId="0" xfId="1" applyFont="1" applyFill="1" applyBorder="1"/>
    <xf numFmtId="9" fontId="3" fillId="5" borderId="16" xfId="1" applyFont="1" applyFill="1" applyBorder="1"/>
    <xf numFmtId="0" fontId="2" fillId="0" borderId="16" xfId="0" applyFont="1" applyBorder="1"/>
    <xf numFmtId="9" fontId="3" fillId="0" borderId="0" xfId="1" applyFont="1" applyBorder="1"/>
    <xf numFmtId="9" fontId="3" fillId="0" borderId="16" xfId="1" applyFont="1" applyBorder="1"/>
    <xf numFmtId="0" fontId="2" fillId="5" borderId="15" xfId="0" applyFont="1" applyFill="1" applyBorder="1"/>
    <xf numFmtId="9" fontId="2" fillId="5" borderId="14" xfId="1" applyFont="1" applyFill="1" applyBorder="1"/>
    <xf numFmtId="9" fontId="2" fillId="5" borderId="15" xfId="1" applyFont="1" applyFill="1" applyBorder="1"/>
    <xf numFmtId="0" fontId="2" fillId="5" borderId="16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9" fontId="2" fillId="0" borderId="14" xfId="1" applyFont="1" applyBorder="1"/>
    <xf numFmtId="9" fontId="2" fillId="0" borderId="15" xfId="1" applyFont="1" applyBorder="1"/>
    <xf numFmtId="0" fontId="2" fillId="2" borderId="4" xfId="0" applyFont="1" applyFill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5" borderId="9" xfId="0" applyFont="1" applyFill="1" applyBorder="1" applyAlignment="1">
      <alignment horizontal="left"/>
    </xf>
    <xf numFmtId="3" fontId="3" fillId="5" borderId="0" xfId="0" applyNumberFormat="1" applyFont="1" applyFill="1"/>
    <xf numFmtId="3" fontId="3" fillId="5" borderId="16" xfId="0" applyNumberFormat="1" applyFont="1" applyFill="1" applyBorder="1"/>
    <xf numFmtId="164" fontId="3" fillId="5" borderId="16" xfId="0" applyNumberFormat="1" applyFont="1" applyFill="1" applyBorder="1"/>
    <xf numFmtId="3" fontId="3" fillId="0" borderId="0" xfId="0" applyNumberFormat="1" applyFont="1"/>
    <xf numFmtId="3" fontId="3" fillId="0" borderId="16" xfId="0" applyNumberFormat="1" applyFont="1" applyBorder="1"/>
    <xf numFmtId="164" fontId="3" fillId="0" borderId="16" xfId="0" applyNumberFormat="1" applyFont="1" applyBorder="1"/>
    <xf numFmtId="0" fontId="2" fillId="5" borderId="15" xfId="0" applyFont="1" applyFill="1" applyBorder="1" applyAlignment="1">
      <alignment horizontal="left"/>
    </xf>
    <xf numFmtId="3" fontId="2" fillId="5" borderId="14" xfId="0" applyNumberFormat="1" applyFont="1" applyFill="1" applyBorder="1"/>
    <xf numFmtId="3" fontId="2" fillId="5" borderId="15" xfId="0" applyNumberFormat="1" applyFont="1" applyFill="1" applyBorder="1"/>
    <xf numFmtId="164" fontId="3" fillId="0" borderId="0" xfId="0" applyNumberFormat="1" applyFont="1"/>
    <xf numFmtId="0" fontId="2" fillId="2" borderId="7" xfId="0" applyFont="1" applyFill="1" applyBorder="1"/>
    <xf numFmtId="49" fontId="2" fillId="0" borderId="0" xfId="0" applyNumberFormat="1" applyFont="1"/>
    <xf numFmtId="49" fontId="3" fillId="0" borderId="0" xfId="0" applyNumberFormat="1" applyFont="1"/>
    <xf numFmtId="49" fontId="3" fillId="0" borderId="10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5" borderId="0" xfId="0" applyNumberFormat="1" applyFont="1" applyFill="1"/>
    <xf numFmtId="9" fontId="3" fillId="5" borderId="12" xfId="1" applyFont="1" applyFill="1" applyBorder="1" applyAlignment="1">
      <alignment horizontal="right"/>
    </xf>
    <xf numFmtId="9" fontId="3" fillId="5" borderId="0" xfId="1" applyFont="1" applyFill="1" applyBorder="1" applyAlignment="1">
      <alignment horizontal="right"/>
    </xf>
    <xf numFmtId="9" fontId="3" fillId="5" borderId="16" xfId="1" applyFont="1" applyFill="1" applyBorder="1" applyAlignment="1">
      <alignment horizontal="right"/>
    </xf>
    <xf numFmtId="164" fontId="3" fillId="5" borderId="12" xfId="0" applyNumberFormat="1" applyFont="1" applyFill="1" applyBorder="1" applyAlignment="1">
      <alignment horizontal="right"/>
    </xf>
    <xf numFmtId="164" fontId="3" fillId="5" borderId="0" xfId="0" applyNumberFormat="1" applyFont="1" applyFill="1" applyAlignment="1">
      <alignment horizontal="right"/>
    </xf>
    <xf numFmtId="164" fontId="3" fillId="5" borderId="16" xfId="0" applyNumberFormat="1" applyFont="1" applyFill="1" applyBorder="1" applyAlignment="1">
      <alignment horizontal="right"/>
    </xf>
    <xf numFmtId="9" fontId="3" fillId="0" borderId="12" xfId="1" applyFont="1" applyBorder="1" applyAlignment="1">
      <alignment horizontal="right"/>
    </xf>
    <xf numFmtId="9" fontId="3" fillId="0" borderId="0" xfId="1" applyFont="1" applyBorder="1" applyAlignment="1">
      <alignment horizontal="right"/>
    </xf>
    <xf numFmtId="9" fontId="3" fillId="0" borderId="16" xfId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6" xfId="0" applyNumberFormat="1" applyFont="1" applyBorder="1" applyAlignment="1">
      <alignment horizontal="right"/>
    </xf>
    <xf numFmtId="49" fontId="2" fillId="5" borderId="14" xfId="0" applyNumberFormat="1" applyFont="1" applyFill="1" applyBorder="1"/>
    <xf numFmtId="9" fontId="2" fillId="5" borderId="17" xfId="1" applyFont="1" applyFill="1" applyBorder="1" applyAlignment="1">
      <alignment horizontal="right"/>
    </xf>
    <xf numFmtId="9" fontId="2" fillId="5" borderId="14" xfId="1" applyFont="1" applyFill="1" applyBorder="1" applyAlignment="1">
      <alignment horizontal="right"/>
    </xf>
    <xf numFmtId="9" fontId="2" fillId="5" borderId="15" xfId="1" applyFont="1" applyFill="1" applyBorder="1" applyAlignment="1">
      <alignment horizontal="right"/>
    </xf>
    <xf numFmtId="164" fontId="2" fillId="5" borderId="17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9" fontId="3" fillId="0" borderId="0" xfId="1" applyFont="1" applyAlignment="1">
      <alignment horizontal="left"/>
    </xf>
    <xf numFmtId="9" fontId="3" fillId="0" borderId="0" xfId="1" applyFont="1"/>
    <xf numFmtId="49" fontId="3" fillId="2" borderId="10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2" fillId="0" borderId="14" xfId="0" applyNumberFormat="1" applyFont="1" applyBorder="1"/>
    <xf numFmtId="9" fontId="2" fillId="0" borderId="17" xfId="1" applyFont="1" applyBorder="1" applyAlignment="1">
      <alignment horizontal="right"/>
    </xf>
    <xf numFmtId="9" fontId="2" fillId="0" borderId="14" xfId="1" applyFont="1" applyBorder="1" applyAlignment="1">
      <alignment horizontal="right"/>
    </xf>
    <xf numFmtId="9" fontId="2" fillId="0" borderId="15" xfId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3" fontId="2" fillId="0" borderId="0" xfId="0" applyNumberFormat="1" applyFont="1"/>
    <xf numFmtId="0" fontId="2" fillId="2" borderId="6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12" xfId="0" applyFont="1" applyFill="1" applyBorder="1"/>
    <xf numFmtId="0" fontId="13" fillId="0" borderId="0" xfId="0" applyFont="1"/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6" fillId="5" borderId="18" xfId="0" applyNumberFormat="1" applyFont="1" applyFill="1" applyBorder="1"/>
    <xf numFmtId="3" fontId="6" fillId="5" borderId="18" xfId="0" applyNumberFormat="1" applyFont="1" applyFill="1" applyBorder="1"/>
    <xf numFmtId="49" fontId="6" fillId="0" borderId="18" xfId="0" applyNumberFormat="1" applyFont="1" applyBorder="1"/>
    <xf numFmtId="3" fontId="6" fillId="0" borderId="18" xfId="0" applyNumberFormat="1" applyFont="1" applyBorder="1"/>
    <xf numFmtId="0" fontId="10" fillId="0" borderId="19" xfId="0" applyFont="1" applyBorder="1"/>
    <xf numFmtId="3" fontId="10" fillId="0" borderId="19" xfId="0" applyNumberFormat="1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7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9" fontId="3" fillId="5" borderId="18" xfId="0" applyNumberFormat="1" applyFont="1" applyFill="1" applyBorder="1"/>
    <xf numFmtId="0" fontId="2" fillId="5" borderId="13" xfId="0" applyFont="1" applyFill="1" applyBorder="1"/>
    <xf numFmtId="3" fontId="3" fillId="5" borderId="18" xfId="0" applyNumberFormat="1" applyFont="1" applyFill="1" applyBorder="1"/>
    <xf numFmtId="164" fontId="3" fillId="5" borderId="12" xfId="0" applyNumberFormat="1" applyFont="1" applyFill="1" applyBorder="1"/>
    <xf numFmtId="49" fontId="3" fillId="0" borderId="18" xfId="0" applyNumberFormat="1" applyFont="1" applyBorder="1"/>
    <xf numFmtId="0" fontId="2" fillId="0" borderId="18" xfId="0" applyFont="1" applyBorder="1"/>
    <xf numFmtId="3" fontId="3" fillId="0" borderId="18" xfId="0" applyNumberFormat="1" applyFont="1" applyBorder="1"/>
    <xf numFmtId="164" fontId="3" fillId="0" borderId="12" xfId="0" applyNumberFormat="1" applyFont="1" applyBorder="1"/>
    <xf numFmtId="0" fontId="2" fillId="5" borderId="18" xfId="0" applyFont="1" applyFill="1" applyBorder="1"/>
    <xf numFmtId="49" fontId="2" fillId="0" borderId="19" xfId="0" applyNumberFormat="1" applyFont="1" applyBorder="1"/>
    <xf numFmtId="0" fontId="2" fillId="0" borderId="19" xfId="0" applyFont="1" applyBorder="1"/>
    <xf numFmtId="3" fontId="2" fillId="0" borderId="19" xfId="0" applyNumberFormat="1" applyFont="1" applyBorder="1"/>
    <xf numFmtId="164" fontId="2" fillId="0" borderId="17" xfId="0" applyNumberFormat="1" applyFont="1" applyBorder="1"/>
    <xf numFmtId="164" fontId="2" fillId="0" borderId="15" xfId="0" applyNumberFormat="1" applyFont="1" applyBorder="1"/>
    <xf numFmtId="164" fontId="2" fillId="5" borderId="19" xfId="0" applyNumberFormat="1" applyFont="1" applyFill="1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49" fontId="3" fillId="5" borderId="18" xfId="0" applyNumberFormat="1" applyFont="1" applyFill="1" applyBorder="1" applyAlignment="1">
      <alignment horizontal="center"/>
    </xf>
    <xf numFmtId="165" fontId="3" fillId="5" borderId="10" xfId="0" applyNumberFormat="1" applyFont="1" applyFill="1" applyBorder="1"/>
    <xf numFmtId="165" fontId="3" fillId="5" borderId="8" xfId="0" applyNumberFormat="1" applyFont="1" applyFill="1" applyBorder="1"/>
    <xf numFmtId="4" fontId="3" fillId="5" borderId="9" xfId="0" applyNumberFormat="1" applyFont="1" applyFill="1" applyBorder="1"/>
    <xf numFmtId="49" fontId="3" fillId="0" borderId="18" xfId="0" applyNumberFormat="1" applyFont="1" applyBorder="1" applyAlignment="1">
      <alignment horizontal="center"/>
    </xf>
    <xf numFmtId="165" fontId="3" fillId="0" borderId="12" xfId="0" applyNumberFormat="1" applyFont="1" applyBorder="1"/>
    <xf numFmtId="165" fontId="3" fillId="0" borderId="0" xfId="0" applyNumberFormat="1" applyFont="1"/>
    <xf numFmtId="4" fontId="3" fillId="0" borderId="16" xfId="0" applyNumberFormat="1" applyFont="1" applyBorder="1"/>
    <xf numFmtId="165" fontId="3" fillId="5" borderId="12" xfId="0" applyNumberFormat="1" applyFont="1" applyFill="1" applyBorder="1"/>
    <xf numFmtId="165" fontId="3" fillId="5" borderId="0" xfId="0" applyNumberFormat="1" applyFont="1" applyFill="1"/>
    <xf numFmtId="4" fontId="3" fillId="5" borderId="16" xfId="0" applyNumberFormat="1" applyFont="1" applyFill="1" applyBorder="1"/>
    <xf numFmtId="49" fontId="2" fillId="5" borderId="19" xfId="0" applyNumberFormat="1" applyFont="1" applyFill="1" applyBorder="1" applyAlignment="1">
      <alignment horizontal="center"/>
    </xf>
    <xf numFmtId="0" fontId="2" fillId="5" borderId="19" xfId="0" applyFont="1" applyFill="1" applyBorder="1"/>
    <xf numFmtId="165" fontId="2" fillId="5" borderId="17" xfId="0" applyNumberFormat="1" applyFont="1" applyFill="1" applyBorder="1"/>
    <xf numFmtId="4" fontId="2" fillId="5" borderId="15" xfId="0" applyNumberFormat="1" applyFont="1" applyFill="1" applyBorder="1"/>
    <xf numFmtId="0" fontId="2" fillId="5" borderId="18" xfId="0" applyFont="1" applyFill="1" applyBorder="1" applyAlignment="1">
      <alignment horizontal="left"/>
    </xf>
    <xf numFmtId="164" fontId="3" fillId="5" borderId="0" xfId="0" applyNumberFormat="1" applyFont="1" applyFill="1"/>
    <xf numFmtId="0" fontId="2" fillId="0" borderId="18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/>
    <xf numFmtId="4" fontId="2" fillId="0" borderId="15" xfId="0" applyNumberFormat="1" applyFont="1" applyBorder="1"/>
    <xf numFmtId="0" fontId="10" fillId="5" borderId="18" xfId="0" applyFont="1" applyFill="1" applyBorder="1" applyAlignment="1">
      <alignment horizontal="left"/>
    </xf>
    <xf numFmtId="0" fontId="10" fillId="0" borderId="18" xfId="0" applyFont="1" applyBorder="1" applyAlignment="1">
      <alignment horizontal="left"/>
    </xf>
    <xf numFmtId="3" fontId="3" fillId="5" borderId="12" xfId="0" applyNumberFormat="1" applyFont="1" applyFill="1" applyBorder="1"/>
    <xf numFmtId="3" fontId="3" fillId="0" borderId="12" xfId="0" applyNumberFormat="1" applyFont="1" applyBorder="1"/>
    <xf numFmtId="9" fontId="6" fillId="5" borderId="12" xfId="1" applyFont="1" applyFill="1" applyBorder="1"/>
    <xf numFmtId="9" fontId="6" fillId="0" borderId="12" xfId="1" applyFont="1" applyBorder="1"/>
    <xf numFmtId="49" fontId="10" fillId="5" borderId="19" xfId="0" applyNumberFormat="1" applyFont="1" applyFill="1" applyBorder="1"/>
    <xf numFmtId="0" fontId="10" fillId="5" borderId="19" xfId="0" applyFont="1" applyFill="1" applyBorder="1" applyAlignment="1">
      <alignment horizontal="left"/>
    </xf>
    <xf numFmtId="3" fontId="2" fillId="5" borderId="19" xfId="0" applyNumberFormat="1" applyFont="1" applyFill="1" applyBorder="1"/>
    <xf numFmtId="3" fontId="2" fillId="5" borderId="17" xfId="0" applyNumberFormat="1" applyFont="1" applyFill="1" applyBorder="1"/>
    <xf numFmtId="9" fontId="10" fillId="5" borderId="17" xfId="1" applyFont="1" applyFill="1" applyBorder="1"/>
    <xf numFmtId="0" fontId="2" fillId="2" borderId="6" xfId="0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5" borderId="18" xfId="0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5" borderId="18" xfId="0" applyFont="1" applyFill="1" applyBorder="1"/>
    <xf numFmtId="0" fontId="6" fillId="0" borderId="18" xfId="0" applyFont="1" applyBorder="1"/>
    <xf numFmtId="0" fontId="2" fillId="2" borderId="11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/>
    <xf numFmtId="3" fontId="6" fillId="0" borderId="12" xfId="0" applyNumberFormat="1" applyFont="1" applyBorder="1"/>
    <xf numFmtId="0" fontId="6" fillId="0" borderId="19" xfId="0" applyFont="1" applyBorder="1" applyAlignment="1">
      <alignment horizontal="left"/>
    </xf>
    <xf numFmtId="3" fontId="10" fillId="0" borderId="17" xfId="0" applyNumberFormat="1" applyFont="1" applyBorder="1"/>
    <xf numFmtId="3" fontId="10" fillId="0" borderId="15" xfId="0" applyNumberFormat="1" applyFont="1" applyBorder="1"/>
    <xf numFmtId="3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right" vertical="center"/>
    </xf>
    <xf numFmtId="49" fontId="2" fillId="5" borderId="7" xfId="0" applyNumberFormat="1" applyFont="1" applyFill="1" applyBorder="1"/>
    <xf numFmtId="0" fontId="2" fillId="5" borderId="7" xfId="0" applyFont="1" applyFill="1" applyBorder="1"/>
    <xf numFmtId="0" fontId="2" fillId="0" borderId="4" xfId="0" applyFont="1" applyBorder="1" applyAlignment="1">
      <alignment horizontal="right" vertical="center"/>
    </xf>
    <xf numFmtId="0" fontId="8" fillId="0" borderId="0" xfId="0" applyFont="1"/>
    <xf numFmtId="0" fontId="2" fillId="2" borderId="7" xfId="0" applyFont="1" applyFill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9" fontId="3" fillId="5" borderId="12" xfId="1" applyFont="1" applyFill="1" applyBorder="1"/>
    <xf numFmtId="9" fontId="3" fillId="0" borderId="12" xfId="1" applyFont="1" applyBorder="1"/>
    <xf numFmtId="49" fontId="2" fillId="5" borderId="19" xfId="0" applyNumberFormat="1" applyFont="1" applyFill="1" applyBorder="1"/>
    <xf numFmtId="0" fontId="2" fillId="5" borderId="19" xfId="0" applyFont="1" applyFill="1" applyBorder="1" applyAlignment="1">
      <alignment horizontal="left"/>
    </xf>
    <xf numFmtId="9" fontId="2" fillId="5" borderId="17" xfId="1" applyFont="1" applyFill="1" applyBorder="1"/>
    <xf numFmtId="0" fontId="2" fillId="0" borderId="7" xfId="0" applyFont="1" applyBorder="1" applyAlignment="1">
      <alignment horizontal="right" vertical="center" wrapText="1"/>
    </xf>
    <xf numFmtId="49" fontId="3" fillId="5" borderId="19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9" fillId="3" borderId="7" xfId="2" applyFont="1" applyFill="1" applyBorder="1" applyAlignment="1">
      <alignment vertical="center" wrapText="1"/>
    </xf>
    <xf numFmtId="164" fontId="3" fillId="5" borderId="18" xfId="0" applyNumberFormat="1" applyFont="1" applyFill="1" applyBorder="1"/>
    <xf numFmtId="164" fontId="3" fillId="0" borderId="18" xfId="0" applyNumberFormat="1" applyFont="1" applyBorder="1"/>
    <xf numFmtId="3" fontId="3" fillId="5" borderId="12" xfId="0" applyNumberFormat="1" applyFont="1" applyFill="1" applyBorder="1" applyAlignment="1">
      <alignment vertical="center"/>
    </xf>
    <xf numFmtId="3" fontId="3" fillId="5" borderId="16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164" fontId="2" fillId="5" borderId="19" xfId="0" applyNumberFormat="1" applyFont="1" applyFill="1" applyBorder="1"/>
    <xf numFmtId="3" fontId="2" fillId="5" borderId="17" xfId="0" applyNumberFormat="1" applyFont="1" applyFill="1" applyBorder="1" applyAlignment="1">
      <alignment vertical="center"/>
    </xf>
    <xf numFmtId="3" fontId="2" fillId="5" borderId="15" xfId="0" applyNumberFormat="1" applyFont="1" applyFill="1" applyBorder="1" applyAlignment="1">
      <alignment vertical="center"/>
    </xf>
    <xf numFmtId="0" fontId="2" fillId="0" borderId="8" xfId="0" applyFont="1" applyBorder="1"/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8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horizontal="left"/>
    </xf>
    <xf numFmtId="164" fontId="2" fillId="0" borderId="0" xfId="0" applyNumberFormat="1" applyFont="1"/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19" fillId="2" borderId="2" xfId="0" applyNumberFormat="1" applyFont="1" applyFill="1" applyBorder="1" applyAlignment="1">
      <alignment horizontal="right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0" fillId="0" borderId="0" xfId="0" applyFont="1"/>
    <xf numFmtId="3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3" fontId="18" fillId="0" borderId="0" xfId="0" applyNumberFormat="1" applyFont="1"/>
    <xf numFmtId="3" fontId="20" fillId="0" borderId="0" xfId="0" applyNumberFormat="1" applyFont="1"/>
    <xf numFmtId="0" fontId="21" fillId="0" borderId="0" xfId="0" applyFont="1"/>
    <xf numFmtId="3" fontId="21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7" fillId="2" borderId="0" xfId="0" applyFont="1" applyFill="1"/>
    <xf numFmtId="0" fontId="4" fillId="0" borderId="7" xfId="0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14" fillId="6" borderId="7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21" fillId="6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14" fillId="2" borderId="2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9" fontId="3" fillId="5" borderId="0" xfId="1" applyFont="1" applyFill="1"/>
    <xf numFmtId="0" fontId="2" fillId="0" borderId="19" xfId="0" applyFont="1" applyBorder="1" applyAlignment="1">
      <alignment horizontal="left"/>
    </xf>
    <xf numFmtId="9" fontId="2" fillId="0" borderId="17" xfId="1" applyFont="1" applyBorder="1"/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49" fontId="3" fillId="5" borderId="18" xfId="0" applyNumberFormat="1" applyFont="1" applyFill="1" applyBorder="1" applyAlignment="1">
      <alignment horizontal="left"/>
    </xf>
    <xf numFmtId="49" fontId="3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165" fontId="3" fillId="5" borderId="16" xfId="0" applyNumberFormat="1" applyFont="1" applyFill="1" applyBorder="1"/>
    <xf numFmtId="165" fontId="3" fillId="0" borderId="16" xfId="0" applyNumberFormat="1" applyFont="1" applyBorder="1"/>
    <xf numFmtId="165" fontId="2" fillId="5" borderId="14" xfId="0" applyNumberFormat="1" applyFont="1" applyFill="1" applyBorder="1"/>
    <xf numFmtId="165" fontId="2" fillId="5" borderId="15" xfId="0" applyNumberFormat="1" applyFont="1" applyFill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49" fontId="3" fillId="0" borderId="19" xfId="0" applyNumberFormat="1" applyFont="1" applyBorder="1"/>
    <xf numFmtId="3" fontId="2" fillId="0" borderId="17" xfId="0" applyNumberFormat="1" applyFont="1" applyBorder="1"/>
    <xf numFmtId="165" fontId="2" fillId="0" borderId="17" xfId="0" applyNumberFormat="1" applyFont="1" applyBorder="1"/>
    <xf numFmtId="165" fontId="2" fillId="0" borderId="15" xfId="0" applyNumberFormat="1" applyFont="1" applyBorder="1"/>
    <xf numFmtId="0" fontId="2" fillId="5" borderId="0" xfId="0" applyFont="1" applyFill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3" fontId="3" fillId="5" borderId="10" xfId="0" applyNumberFormat="1" applyFont="1" applyFill="1" applyBorder="1"/>
    <xf numFmtId="164" fontId="3" fillId="5" borderId="8" xfId="0" applyNumberFormat="1" applyFont="1" applyFill="1" applyBorder="1"/>
    <xf numFmtId="164" fontId="3" fillId="5" borderId="9" xfId="0" applyNumberFormat="1" applyFont="1" applyFill="1" applyBorder="1"/>
    <xf numFmtId="165" fontId="3" fillId="5" borderId="9" xfId="0" applyNumberFormat="1" applyFont="1" applyFill="1" applyBorder="1"/>
    <xf numFmtId="0" fontId="3" fillId="5" borderId="19" xfId="0" applyFont="1" applyFill="1" applyBorder="1" applyAlignment="1">
      <alignment horizontal="left"/>
    </xf>
    <xf numFmtId="164" fontId="2" fillId="5" borderId="14" xfId="0" applyNumberFormat="1" applyFont="1" applyFill="1" applyBorder="1"/>
    <xf numFmtId="164" fontId="2" fillId="5" borderId="15" xfId="0" applyNumberFormat="1" applyFont="1" applyFill="1" applyBorder="1"/>
    <xf numFmtId="0" fontId="3" fillId="0" borderId="3" xfId="0" applyFont="1" applyBorder="1"/>
    <xf numFmtId="0" fontId="3" fillId="0" borderId="2" xfId="0" applyFont="1" applyBorder="1"/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 applyProtection="1">
      <alignment horizontal="right"/>
      <protection locked="0"/>
    </xf>
    <xf numFmtId="3" fontId="3" fillId="2" borderId="0" xfId="0" applyNumberFormat="1" applyFont="1" applyFill="1" applyAlignment="1">
      <alignment horizontal="right"/>
    </xf>
    <xf numFmtId="0" fontId="3" fillId="5" borderId="12" xfId="0" applyFont="1" applyFill="1" applyBorder="1"/>
    <xf numFmtId="0" fontId="3" fillId="0" borderId="12" xfId="0" applyFont="1" applyBorder="1"/>
    <xf numFmtId="0" fontId="2" fillId="0" borderId="17" xfId="0" applyFont="1" applyBorder="1"/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2" borderId="7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2" fillId="5" borderId="0" xfId="0" applyFont="1" applyFill="1"/>
    <xf numFmtId="49" fontId="2" fillId="2" borderId="19" xfId="0" applyNumberFormat="1" applyFont="1" applyFill="1" applyBorder="1" applyAlignment="1">
      <alignment horizontal="left"/>
    </xf>
    <xf numFmtId="0" fontId="2" fillId="2" borderId="14" xfId="0" applyFont="1" applyFill="1" applyBorder="1"/>
    <xf numFmtId="3" fontId="2" fillId="2" borderId="17" xfId="0" applyNumberFormat="1" applyFont="1" applyFill="1" applyBorder="1"/>
    <xf numFmtId="3" fontId="2" fillId="2" borderId="14" xfId="0" applyNumberFormat="1" applyFont="1" applyFill="1" applyBorder="1"/>
    <xf numFmtId="3" fontId="2" fillId="2" borderId="15" xfId="0" applyNumberFormat="1" applyFont="1" applyFill="1" applyBorder="1"/>
    <xf numFmtId="9" fontId="2" fillId="2" borderId="17" xfId="1" applyFont="1" applyFill="1" applyBorder="1"/>
    <xf numFmtId="9" fontId="2" fillId="2" borderId="15" xfId="1" applyFont="1" applyFill="1" applyBorder="1"/>
    <xf numFmtId="0" fontId="2" fillId="5" borderId="14" xfId="0" applyFont="1" applyFill="1" applyBorder="1" applyAlignment="1">
      <alignment horizontal="left"/>
    </xf>
    <xf numFmtId="49" fontId="2" fillId="5" borderId="7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3" fontId="2" fillId="5" borderId="7" xfId="0" applyNumberFormat="1" applyFont="1" applyFill="1" applyBorder="1"/>
    <xf numFmtId="0" fontId="2" fillId="0" borderId="2" xfId="0" applyFont="1" applyBorder="1" applyAlignment="1">
      <alignment horizontal="right" vertical="center" wrapText="1"/>
    </xf>
    <xf numFmtId="9" fontId="3" fillId="5" borderId="18" xfId="1" applyFont="1" applyFill="1" applyBorder="1"/>
    <xf numFmtId="9" fontId="3" fillId="0" borderId="18" xfId="1" applyFont="1" applyBorder="1"/>
    <xf numFmtId="9" fontId="2" fillId="5" borderId="7" xfId="1" applyFont="1" applyFill="1" applyBorder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Border="1"/>
    <xf numFmtId="0" fontId="3" fillId="0" borderId="0" xfId="0" applyFont="1" applyAlignment="1">
      <alignment vertical="center" wrapText="1"/>
    </xf>
    <xf numFmtId="49" fontId="2" fillId="0" borderId="7" xfId="0" applyNumberFormat="1" applyFont="1" applyBorder="1"/>
    <xf numFmtId="0" fontId="2" fillId="2" borderId="7" xfId="0" applyFont="1" applyFill="1" applyBorder="1" applyAlignment="1">
      <alignment horizontal="right" vertical="center" wrapText="1"/>
    </xf>
    <xf numFmtId="3" fontId="2" fillId="0" borderId="7" xfId="0" applyNumberFormat="1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49" fontId="3" fillId="0" borderId="7" xfId="0" applyNumberFormat="1" applyFont="1" applyBorder="1"/>
    <xf numFmtId="0" fontId="2" fillId="0" borderId="7" xfId="0" applyFont="1" applyBorder="1" applyAlignment="1">
      <alignment horizontal="left"/>
    </xf>
    <xf numFmtId="3" fontId="3" fillId="0" borderId="1" xfId="0" applyNumberFormat="1" applyFont="1" applyBorder="1"/>
    <xf numFmtId="3" fontId="3" fillId="0" borderId="2" xfId="0" applyNumberFormat="1" applyFont="1" applyBorder="1"/>
    <xf numFmtId="9" fontId="3" fillId="0" borderId="3" xfId="1" applyFont="1" applyBorder="1"/>
    <xf numFmtId="3" fontId="2" fillId="0" borderId="2" xfId="0" applyNumberFormat="1" applyFont="1" applyBorder="1"/>
    <xf numFmtId="3" fontId="2" fillId="2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/>
    <xf numFmtId="3" fontId="2" fillId="5" borderId="2" xfId="0" applyNumberFormat="1" applyFont="1" applyFill="1" applyBorder="1"/>
    <xf numFmtId="9" fontId="2" fillId="5" borderId="3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 xr:uid="{BA90BF31-56AC-4653-9F2A-5BD6E7E1317A}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81</xdr:row>
      <xdr:rowOff>1</xdr:rowOff>
    </xdr:from>
    <xdr:to>
      <xdr:col>10</xdr:col>
      <xdr:colOff>250509</xdr:colOff>
      <xdr:row>84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36A91-94A1-40AF-8A1A-BDB4A260BD05}"/>
            </a:ext>
          </a:extLst>
        </xdr:cNvPr>
        <xdr:cNvSpPr txBox="1"/>
      </xdr:nvSpPr>
      <xdr:spPr>
        <a:xfrm>
          <a:off x="609600" y="15116176"/>
          <a:ext cx="5736909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050">
              <a:solidFill>
                <a:schemeClr val="dk1"/>
              </a:solidFill>
              <a:latin typeface="+mn-lt"/>
              <a:ea typeface="+mn-ea"/>
              <a:cs typeface="+mn-cs"/>
            </a:rPr>
            <a:t>Skýring: Heilsdagsígildi eru reiknuð þannig að dvalartími í 4 klst. jafngildir hálfu heilsdagsígildi, dvalartími í 5 klst. = 0,625 og 6 klst. = 0,75, 7 klst.  = 0,875, 8 klst.  viðvera reiknast sem 1 heilsdagsígildi</a:t>
          </a:r>
          <a:r>
            <a:rPr lang="is-IS" sz="1050" baseline="0">
              <a:solidFill>
                <a:schemeClr val="dk1"/>
              </a:solidFill>
              <a:latin typeface="+mn-lt"/>
              <a:ea typeface="+mn-ea"/>
              <a:cs typeface="+mn-cs"/>
            </a:rPr>
            <a:t> og</a:t>
          </a:r>
          <a:r>
            <a:rPr lang="is-IS" sz="1050">
              <a:solidFill>
                <a:schemeClr val="dk1"/>
              </a:solidFill>
              <a:latin typeface="+mn-lt"/>
              <a:ea typeface="+mn-ea"/>
              <a:cs typeface="+mn-cs"/>
            </a:rPr>
            <a:t>  9 klst. viðvera reiknast sem 1,125 heilsdagsígildi.</a:t>
          </a:r>
          <a:endParaRPr lang="is-I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68</xdr:row>
      <xdr:rowOff>0</xdr:rowOff>
    </xdr:from>
    <xdr:to>
      <xdr:col>9</xdr:col>
      <xdr:colOff>148152</xdr:colOff>
      <xdr:row>78</xdr:row>
      <xdr:rowOff>25780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2D3CCE5-31B0-429D-B354-68DEBE63FD42}"/>
            </a:ext>
          </a:extLst>
        </xdr:cNvPr>
        <xdr:cNvSpPr txBox="1"/>
      </xdr:nvSpPr>
      <xdr:spPr>
        <a:xfrm>
          <a:off x="609600" y="13287375"/>
          <a:ext cx="6949002" cy="1930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*Íbúafjöldi skólasvæða, þannig er íbúafjöldi Skorradalshrepps lagður saman við íbúafjölda í Borgarbyggð og svo framvegis.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Brúttó rekstrarkostnaður, þ.e. ekki hefur verið tekið tillit til þjónustutekna. Sérskólar meðtaldir +i beinum rekstrarkostnaði.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Heildarkostnaður grunnskóla tekur til alls kostnaðar vegna grunnskóla, þ.e. Grunnskólar sveitarfélaga, sjálfstætt starfandi grunnskólar, vistun utan skólatíma</a:t>
          </a:r>
        </a:p>
        <a:p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 annar kostnaður vegna grunnskóla.  Rekstrarkostnaður grunnskóla sveitarfélaga vísar eingöngu í kostnað vegna grunnskóla sveitarfélaga.</a:t>
          </a:r>
        </a:p>
        <a:p>
          <a:pPr>
            <a:lnSpc>
              <a:spcPts val="1200"/>
            </a:lnSpc>
          </a:pPr>
          <a:r>
            <a:rPr lang="is-I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*Gögn bárust ekki í tæka tíð.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workbookViewId="0">
      <selection activeCell="A14" sqref="A14"/>
    </sheetView>
  </sheetViews>
  <sheetFormatPr defaultRowHeight="12.75" outlineLevelRow="1" x14ac:dyDescent="0.2"/>
  <cols>
    <col min="1" max="1" width="35.7109375" style="3" customWidth="1"/>
    <col min="2" max="8" width="9.140625" style="3"/>
    <col min="9" max="9" width="13.28515625" style="3" customWidth="1"/>
    <col min="10" max="16384" width="9.140625" style="3"/>
  </cols>
  <sheetData>
    <row r="1" spans="1:9" x14ac:dyDescent="0.2">
      <c r="A1" s="48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48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2"/>
      <c r="B3" s="1"/>
      <c r="C3" s="1"/>
      <c r="D3" s="1"/>
      <c r="E3" s="1"/>
      <c r="F3" s="1"/>
      <c r="G3" s="1"/>
      <c r="H3" s="1"/>
      <c r="I3" s="1"/>
    </row>
    <row r="4" spans="1:9" x14ac:dyDescent="0.2">
      <c r="A4" s="374" t="s">
        <v>2</v>
      </c>
      <c r="B4" s="375"/>
      <c r="C4" s="375"/>
      <c r="D4" s="375"/>
      <c r="E4" s="375"/>
      <c r="F4" s="375"/>
      <c r="G4" s="375"/>
      <c r="H4" s="375"/>
      <c r="I4" s="376"/>
    </row>
    <row r="5" spans="1:9" x14ac:dyDescent="0.2">
      <c r="A5" s="66"/>
      <c r="B5" s="377" t="s">
        <v>3</v>
      </c>
      <c r="C5" s="378"/>
      <c r="D5" s="378"/>
      <c r="E5" s="378"/>
      <c r="F5" s="378"/>
      <c r="G5" s="378"/>
      <c r="H5" s="67"/>
      <c r="I5" s="68"/>
    </row>
    <row r="6" spans="1:9" ht="25.5" x14ac:dyDescent="0.2">
      <c r="A6" s="49" t="s">
        <v>4</v>
      </c>
      <c r="B6" s="50" t="s">
        <v>5</v>
      </c>
      <c r="C6" s="50" t="s">
        <v>6</v>
      </c>
      <c r="D6" s="50" t="s">
        <v>7</v>
      </c>
      <c r="E6" s="50" t="s">
        <v>8</v>
      </c>
      <c r="F6" s="50" t="s">
        <v>9</v>
      </c>
      <c r="G6" s="51" t="s">
        <v>10</v>
      </c>
      <c r="H6" s="50" t="s">
        <v>11</v>
      </c>
      <c r="I6" s="51" t="s">
        <v>12</v>
      </c>
    </row>
    <row r="7" spans="1:9" x14ac:dyDescent="0.2">
      <c r="A7" s="69" t="s">
        <v>13</v>
      </c>
      <c r="B7" s="70">
        <v>9</v>
      </c>
      <c r="C7" s="70">
        <v>14</v>
      </c>
      <c r="D7" s="70">
        <v>92</v>
      </c>
      <c r="E7" s="70">
        <v>310</v>
      </c>
      <c r="F7" s="70">
        <v>3290</v>
      </c>
      <c r="G7" s="71">
        <v>1583</v>
      </c>
      <c r="H7" s="70">
        <v>5298</v>
      </c>
      <c r="I7" s="72">
        <v>5424.375</v>
      </c>
    </row>
    <row r="8" spans="1:9" x14ac:dyDescent="0.2">
      <c r="A8" s="62" t="s">
        <v>14</v>
      </c>
      <c r="B8" s="73">
        <v>8</v>
      </c>
      <c r="C8" s="73">
        <v>5</v>
      </c>
      <c r="D8" s="73">
        <v>27</v>
      </c>
      <c r="E8" s="73">
        <v>114</v>
      </c>
      <c r="F8" s="73">
        <v>1268</v>
      </c>
      <c r="G8" s="74">
        <v>367</v>
      </c>
      <c r="H8" s="73">
        <v>1789</v>
      </c>
      <c r="I8" s="75">
        <v>1808</v>
      </c>
    </row>
    <row r="9" spans="1:9" x14ac:dyDescent="0.2">
      <c r="A9" s="61" t="s">
        <v>15</v>
      </c>
      <c r="B9" s="70">
        <v>7</v>
      </c>
      <c r="C9" s="70">
        <v>1</v>
      </c>
      <c r="D9" s="70">
        <v>1</v>
      </c>
      <c r="E9" s="70">
        <v>13</v>
      </c>
      <c r="F9" s="70">
        <v>150</v>
      </c>
      <c r="G9" s="71">
        <v>50</v>
      </c>
      <c r="H9" s="70">
        <v>222</v>
      </c>
      <c r="I9" s="72">
        <v>222.5</v>
      </c>
    </row>
    <row r="10" spans="1:9" x14ac:dyDescent="0.2">
      <c r="A10" s="62" t="s">
        <v>16</v>
      </c>
      <c r="B10" s="73">
        <v>7</v>
      </c>
      <c r="C10" s="73">
        <v>4</v>
      </c>
      <c r="D10" s="73">
        <v>13</v>
      </c>
      <c r="E10" s="73">
        <v>65</v>
      </c>
      <c r="F10" s="73">
        <v>561</v>
      </c>
      <c r="G10" s="74">
        <v>170</v>
      </c>
      <c r="H10" s="73">
        <v>820</v>
      </c>
      <c r="I10" s="75">
        <v>824.875</v>
      </c>
    </row>
    <row r="11" spans="1:9" x14ac:dyDescent="0.2">
      <c r="A11" s="61" t="s">
        <v>17</v>
      </c>
      <c r="B11" s="70">
        <v>8</v>
      </c>
      <c r="C11" s="70">
        <v>2</v>
      </c>
      <c r="D11" s="70">
        <v>24</v>
      </c>
      <c r="E11" s="70">
        <v>80</v>
      </c>
      <c r="F11" s="70">
        <v>1049</v>
      </c>
      <c r="G11" s="71">
        <v>338</v>
      </c>
      <c r="H11" s="70">
        <v>1501</v>
      </c>
      <c r="I11" s="72">
        <v>1522.5</v>
      </c>
    </row>
    <row r="12" spans="1:9" x14ac:dyDescent="0.2">
      <c r="A12" s="62" t="s">
        <v>18</v>
      </c>
      <c r="B12" s="73">
        <v>8</v>
      </c>
      <c r="C12" s="73">
        <v>3</v>
      </c>
      <c r="D12" s="73">
        <v>13</v>
      </c>
      <c r="E12" s="73">
        <v>40</v>
      </c>
      <c r="F12" s="73">
        <v>469</v>
      </c>
      <c r="G12" s="74">
        <v>274</v>
      </c>
      <c r="H12" s="73">
        <v>807</v>
      </c>
      <c r="I12" s="75">
        <v>827.875</v>
      </c>
    </row>
    <row r="13" spans="1:9" x14ac:dyDescent="0.2">
      <c r="A13" s="61" t="s">
        <v>19</v>
      </c>
      <c r="B13" s="70">
        <v>6</v>
      </c>
      <c r="C13" s="70">
        <v>5</v>
      </c>
      <c r="D13" s="70">
        <v>11</v>
      </c>
      <c r="E13" s="70">
        <v>26</v>
      </c>
      <c r="F13" s="70">
        <v>419</v>
      </c>
      <c r="G13" s="71">
        <v>181</v>
      </c>
      <c r="H13" s="70">
        <v>648</v>
      </c>
      <c r="I13" s="72">
        <v>659.75</v>
      </c>
    </row>
    <row r="14" spans="1:9" x14ac:dyDescent="0.2">
      <c r="A14" s="62" t="s">
        <v>20</v>
      </c>
      <c r="B14" s="73">
        <v>2</v>
      </c>
      <c r="C14" s="73"/>
      <c r="D14" s="73">
        <v>3</v>
      </c>
      <c r="E14" s="73">
        <v>9</v>
      </c>
      <c r="F14" s="73">
        <v>59</v>
      </c>
      <c r="G14" s="74">
        <v>10</v>
      </c>
      <c r="H14" s="73">
        <v>83</v>
      </c>
      <c r="I14" s="75">
        <v>81.375</v>
      </c>
    </row>
    <row r="15" spans="1:9" x14ac:dyDescent="0.2">
      <c r="A15" s="61" t="s">
        <v>21</v>
      </c>
      <c r="B15" s="70"/>
      <c r="C15" s="70">
        <v>1</v>
      </c>
      <c r="D15" s="70">
        <v>7</v>
      </c>
      <c r="E15" s="70">
        <v>5</v>
      </c>
      <c r="F15" s="70">
        <v>36</v>
      </c>
      <c r="G15" s="71">
        <v>7</v>
      </c>
      <c r="H15" s="70">
        <v>56</v>
      </c>
      <c r="I15" s="72">
        <v>54.125</v>
      </c>
    </row>
    <row r="16" spans="1:9" x14ac:dyDescent="0.2">
      <c r="A16" s="62" t="s">
        <v>22</v>
      </c>
      <c r="B16" s="73">
        <v>3</v>
      </c>
      <c r="C16" s="73">
        <v>2</v>
      </c>
      <c r="D16" s="73">
        <v>6</v>
      </c>
      <c r="E16" s="73">
        <v>20</v>
      </c>
      <c r="F16" s="73">
        <v>275</v>
      </c>
      <c r="G16" s="74">
        <v>136</v>
      </c>
      <c r="H16" s="73">
        <v>442</v>
      </c>
      <c r="I16" s="75">
        <v>452.75</v>
      </c>
    </row>
    <row r="17" spans="1:9" x14ac:dyDescent="0.2">
      <c r="A17" s="61" t="s">
        <v>23</v>
      </c>
      <c r="B17" s="70"/>
      <c r="C17" s="70">
        <v>1</v>
      </c>
      <c r="D17" s="70">
        <v>2</v>
      </c>
      <c r="E17" s="70">
        <v>4</v>
      </c>
      <c r="F17" s="70">
        <v>14</v>
      </c>
      <c r="G17" s="71">
        <v>12</v>
      </c>
      <c r="H17" s="70">
        <v>33</v>
      </c>
      <c r="I17" s="72">
        <v>33.125</v>
      </c>
    </row>
    <row r="18" spans="1:9" x14ac:dyDescent="0.2">
      <c r="A18" s="62" t="s">
        <v>24</v>
      </c>
      <c r="B18" s="73">
        <v>2</v>
      </c>
      <c r="C18" s="73"/>
      <c r="D18" s="73">
        <v>3</v>
      </c>
      <c r="E18" s="73">
        <v>25</v>
      </c>
      <c r="F18" s="73">
        <v>145</v>
      </c>
      <c r="G18" s="74">
        <v>23</v>
      </c>
      <c r="H18" s="73">
        <v>198</v>
      </c>
      <c r="I18" s="75">
        <v>196</v>
      </c>
    </row>
    <row r="19" spans="1:9" x14ac:dyDescent="0.2">
      <c r="A19" s="61" t="s">
        <v>25</v>
      </c>
      <c r="B19" s="70"/>
      <c r="C19" s="70">
        <v>1</v>
      </c>
      <c r="D19" s="70">
        <v>3</v>
      </c>
      <c r="E19" s="70">
        <v>1</v>
      </c>
      <c r="F19" s="70">
        <v>48</v>
      </c>
      <c r="G19" s="71"/>
      <c r="H19" s="70">
        <v>53</v>
      </c>
      <c r="I19" s="72">
        <v>51.75</v>
      </c>
    </row>
    <row r="20" spans="1:9" x14ac:dyDescent="0.2">
      <c r="A20" s="62" t="s">
        <v>26</v>
      </c>
      <c r="B20" s="73">
        <v>2</v>
      </c>
      <c r="C20" s="73"/>
      <c r="D20" s="73">
        <v>11</v>
      </c>
      <c r="E20" s="73">
        <v>10</v>
      </c>
      <c r="F20" s="73">
        <v>54</v>
      </c>
      <c r="G20" s="74">
        <v>9</v>
      </c>
      <c r="H20" s="73">
        <v>86</v>
      </c>
      <c r="I20" s="75">
        <v>82.125</v>
      </c>
    </row>
    <row r="21" spans="1:9" x14ac:dyDescent="0.2">
      <c r="A21" s="61" t="s">
        <v>27</v>
      </c>
      <c r="B21" s="70"/>
      <c r="C21" s="70"/>
      <c r="D21" s="70">
        <v>3</v>
      </c>
      <c r="E21" s="70">
        <v>7</v>
      </c>
      <c r="F21" s="70">
        <v>67</v>
      </c>
      <c r="G21" s="71">
        <v>8</v>
      </c>
      <c r="H21" s="70">
        <v>85</v>
      </c>
      <c r="I21" s="72">
        <v>84.375</v>
      </c>
    </row>
    <row r="22" spans="1:9" x14ac:dyDescent="0.2">
      <c r="A22" s="62" t="s">
        <v>28</v>
      </c>
      <c r="B22" s="73"/>
      <c r="C22" s="73"/>
      <c r="D22" s="73">
        <v>6</v>
      </c>
      <c r="E22" s="73">
        <v>1</v>
      </c>
      <c r="F22" s="73">
        <v>15</v>
      </c>
      <c r="G22" s="74"/>
      <c r="H22" s="73">
        <v>22</v>
      </c>
      <c r="I22" s="75">
        <v>20.375</v>
      </c>
    </row>
    <row r="23" spans="1:9" x14ac:dyDescent="0.2">
      <c r="A23" s="61" t="s">
        <v>29</v>
      </c>
      <c r="B23" s="70"/>
      <c r="C23" s="70"/>
      <c r="D23" s="70">
        <v>1</v>
      </c>
      <c r="E23" s="70">
        <v>4</v>
      </c>
      <c r="F23" s="70">
        <v>32</v>
      </c>
      <c r="G23" s="71">
        <v>20</v>
      </c>
      <c r="H23" s="70">
        <v>57</v>
      </c>
      <c r="I23" s="72">
        <v>58.75</v>
      </c>
    </row>
    <row r="24" spans="1:9" x14ac:dyDescent="0.2">
      <c r="A24" s="62" t="s">
        <v>30</v>
      </c>
      <c r="B24" s="73">
        <v>1</v>
      </c>
      <c r="C24" s="73">
        <v>1</v>
      </c>
      <c r="D24" s="73">
        <v>5</v>
      </c>
      <c r="E24" s="73">
        <v>7</v>
      </c>
      <c r="F24" s="73">
        <v>100</v>
      </c>
      <c r="G24" s="74">
        <v>9</v>
      </c>
      <c r="H24" s="73">
        <v>123</v>
      </c>
      <c r="I24" s="75">
        <v>121.125</v>
      </c>
    </row>
    <row r="25" spans="1:9" x14ac:dyDescent="0.2">
      <c r="A25" s="61" t="s">
        <v>31</v>
      </c>
      <c r="B25" s="70"/>
      <c r="C25" s="70">
        <v>1</v>
      </c>
      <c r="D25" s="70"/>
      <c r="E25" s="70"/>
      <c r="F25" s="70">
        <v>11</v>
      </c>
      <c r="G25" s="71"/>
      <c r="H25" s="70">
        <v>12</v>
      </c>
      <c r="I25" s="72">
        <v>11.625</v>
      </c>
    </row>
    <row r="26" spans="1:9" x14ac:dyDescent="0.2">
      <c r="A26" s="62" t="s">
        <v>32</v>
      </c>
      <c r="B26" s="73"/>
      <c r="C26" s="73"/>
      <c r="D26" s="73"/>
      <c r="E26" s="73"/>
      <c r="F26" s="73">
        <v>14</v>
      </c>
      <c r="G26" s="74"/>
      <c r="H26" s="73">
        <v>14</v>
      </c>
      <c r="I26" s="75">
        <v>14</v>
      </c>
    </row>
    <row r="27" spans="1:9" x14ac:dyDescent="0.2">
      <c r="A27" s="61" t="s">
        <v>33</v>
      </c>
      <c r="B27" s="70">
        <v>2</v>
      </c>
      <c r="C27" s="70">
        <v>1</v>
      </c>
      <c r="D27" s="70">
        <v>3</v>
      </c>
      <c r="E27" s="70">
        <v>2</v>
      </c>
      <c r="F27" s="70">
        <v>41</v>
      </c>
      <c r="G27" s="71">
        <v>13</v>
      </c>
      <c r="H27" s="70">
        <v>62</v>
      </c>
      <c r="I27" s="72">
        <v>61.25</v>
      </c>
    </row>
    <row r="28" spans="1:9" x14ac:dyDescent="0.2">
      <c r="A28" s="62" t="s">
        <v>34</v>
      </c>
      <c r="B28" s="73"/>
      <c r="C28" s="73"/>
      <c r="D28" s="73"/>
      <c r="E28" s="73"/>
      <c r="F28" s="73">
        <v>8</v>
      </c>
      <c r="G28" s="74"/>
      <c r="H28" s="73">
        <v>8</v>
      </c>
      <c r="I28" s="75">
        <v>8</v>
      </c>
    </row>
    <row r="29" spans="1:9" x14ac:dyDescent="0.2">
      <c r="A29" s="61" t="s">
        <v>35</v>
      </c>
      <c r="B29" s="70">
        <v>1</v>
      </c>
      <c r="C29" s="70"/>
      <c r="D29" s="70">
        <v>2</v>
      </c>
      <c r="E29" s="70"/>
      <c r="F29" s="70">
        <v>19</v>
      </c>
      <c r="G29" s="71"/>
      <c r="H29" s="70">
        <v>22</v>
      </c>
      <c r="I29" s="72">
        <v>21</v>
      </c>
    </row>
    <row r="30" spans="1:9" x14ac:dyDescent="0.2">
      <c r="A30" s="62" t="s">
        <v>36</v>
      </c>
      <c r="B30" s="73"/>
      <c r="C30" s="73"/>
      <c r="D30" s="73">
        <v>1</v>
      </c>
      <c r="E30" s="73">
        <v>3</v>
      </c>
      <c r="F30" s="73">
        <v>45</v>
      </c>
      <c r="G30" s="74"/>
      <c r="H30" s="73">
        <v>49</v>
      </c>
      <c r="I30" s="75">
        <v>48.375</v>
      </c>
    </row>
    <row r="31" spans="1:9" x14ac:dyDescent="0.2">
      <c r="A31" s="61" t="s">
        <v>37</v>
      </c>
      <c r="B31" s="70"/>
      <c r="C31" s="70">
        <v>1</v>
      </c>
      <c r="D31" s="70">
        <v>1</v>
      </c>
      <c r="E31" s="70">
        <v>5</v>
      </c>
      <c r="F31" s="70">
        <v>46</v>
      </c>
      <c r="G31" s="71">
        <v>27</v>
      </c>
      <c r="H31" s="70">
        <v>80</v>
      </c>
      <c r="I31" s="72">
        <v>82.125</v>
      </c>
    </row>
    <row r="32" spans="1:9" x14ac:dyDescent="0.2">
      <c r="A32" s="62" t="s">
        <v>38</v>
      </c>
      <c r="B32" s="73">
        <v>2</v>
      </c>
      <c r="C32" s="73">
        <v>5</v>
      </c>
      <c r="D32" s="73">
        <v>3</v>
      </c>
      <c r="E32" s="73">
        <v>17</v>
      </c>
      <c r="F32" s="73">
        <v>144</v>
      </c>
      <c r="G32" s="74">
        <v>69</v>
      </c>
      <c r="H32" s="73">
        <v>240</v>
      </c>
      <c r="I32" s="75">
        <v>242.875</v>
      </c>
    </row>
    <row r="33" spans="1:9" x14ac:dyDescent="0.2">
      <c r="A33" s="61" t="s">
        <v>39</v>
      </c>
      <c r="B33" s="70">
        <v>5</v>
      </c>
      <c r="C33" s="70">
        <v>8</v>
      </c>
      <c r="D33" s="70">
        <v>33</v>
      </c>
      <c r="E33" s="70">
        <v>76</v>
      </c>
      <c r="F33" s="70">
        <v>574</v>
      </c>
      <c r="G33" s="71">
        <v>150</v>
      </c>
      <c r="H33" s="70">
        <v>846</v>
      </c>
      <c r="I33" s="72">
        <v>841.5</v>
      </c>
    </row>
    <row r="34" spans="1:9" x14ac:dyDescent="0.2">
      <c r="A34" s="62" t="s">
        <v>40</v>
      </c>
      <c r="B34" s="73">
        <v>2</v>
      </c>
      <c r="C34" s="73">
        <v>1</v>
      </c>
      <c r="D34" s="73">
        <v>11</v>
      </c>
      <c r="E34" s="73">
        <v>11</v>
      </c>
      <c r="F34" s="73">
        <v>144</v>
      </c>
      <c r="G34" s="74"/>
      <c r="H34" s="73">
        <v>169</v>
      </c>
      <c r="I34" s="75">
        <v>163.5</v>
      </c>
    </row>
    <row r="35" spans="1:9" x14ac:dyDescent="0.2">
      <c r="A35" s="61" t="s">
        <v>41</v>
      </c>
      <c r="B35" s="70">
        <v>3</v>
      </c>
      <c r="C35" s="70"/>
      <c r="D35" s="70">
        <v>1</v>
      </c>
      <c r="E35" s="70">
        <v>7</v>
      </c>
      <c r="F35" s="70">
        <v>78</v>
      </c>
      <c r="G35" s="71">
        <v>21</v>
      </c>
      <c r="H35" s="70">
        <v>110</v>
      </c>
      <c r="I35" s="72">
        <v>110</v>
      </c>
    </row>
    <row r="36" spans="1:9" x14ac:dyDescent="0.2">
      <c r="A36" s="62" t="s">
        <v>42</v>
      </c>
      <c r="B36" s="73">
        <v>2</v>
      </c>
      <c r="C36" s="73"/>
      <c r="D36" s="73">
        <v>6</v>
      </c>
      <c r="E36" s="73">
        <v>13</v>
      </c>
      <c r="F36" s="73">
        <v>70</v>
      </c>
      <c r="G36" s="74">
        <v>17</v>
      </c>
      <c r="H36" s="73">
        <v>108</v>
      </c>
      <c r="I36" s="75">
        <v>106</v>
      </c>
    </row>
    <row r="37" spans="1:9" x14ac:dyDescent="0.2">
      <c r="A37" s="61" t="s">
        <v>43</v>
      </c>
      <c r="B37" s="70"/>
      <c r="C37" s="70"/>
      <c r="D37" s="70">
        <v>1</v>
      </c>
      <c r="E37" s="70">
        <v>5</v>
      </c>
      <c r="F37" s="70">
        <v>50</v>
      </c>
      <c r="G37" s="71">
        <v>16</v>
      </c>
      <c r="H37" s="70">
        <v>72</v>
      </c>
      <c r="I37" s="72">
        <v>73.125</v>
      </c>
    </row>
    <row r="38" spans="1:9" x14ac:dyDescent="0.2">
      <c r="A38" s="62" t="s">
        <v>44</v>
      </c>
      <c r="B38" s="73"/>
      <c r="C38" s="73"/>
      <c r="D38" s="73">
        <v>3</v>
      </c>
      <c r="E38" s="73">
        <v>11</v>
      </c>
      <c r="F38" s="73">
        <v>43</v>
      </c>
      <c r="G38" s="74">
        <v>10</v>
      </c>
      <c r="H38" s="73">
        <v>67</v>
      </c>
      <c r="I38" s="75">
        <v>66.125</v>
      </c>
    </row>
    <row r="39" spans="1:9" x14ac:dyDescent="0.2">
      <c r="A39" s="61" t="s">
        <v>45</v>
      </c>
      <c r="B39" s="70">
        <v>1</v>
      </c>
      <c r="C39" s="70">
        <v>1</v>
      </c>
      <c r="D39" s="70">
        <v>2</v>
      </c>
      <c r="E39" s="70">
        <v>3</v>
      </c>
      <c r="F39" s="70">
        <v>26</v>
      </c>
      <c r="G39" s="71">
        <v>4</v>
      </c>
      <c r="H39" s="70">
        <v>37</v>
      </c>
      <c r="I39" s="72">
        <v>35.75</v>
      </c>
    </row>
    <row r="40" spans="1:9" x14ac:dyDescent="0.2">
      <c r="A40" s="62" t="s">
        <v>46</v>
      </c>
      <c r="B40" s="73">
        <v>1</v>
      </c>
      <c r="C40" s="73">
        <v>2</v>
      </c>
      <c r="D40" s="73">
        <v>1</v>
      </c>
      <c r="E40" s="73">
        <v>4</v>
      </c>
      <c r="F40" s="73">
        <v>9</v>
      </c>
      <c r="G40" s="74">
        <v>2</v>
      </c>
      <c r="H40" s="73">
        <v>19</v>
      </c>
      <c r="I40" s="75">
        <v>17.25</v>
      </c>
    </row>
    <row r="41" spans="1:9" x14ac:dyDescent="0.2">
      <c r="A41" s="61" t="s">
        <v>47</v>
      </c>
      <c r="B41" s="70">
        <v>2</v>
      </c>
      <c r="C41" s="70"/>
      <c r="D41" s="70">
        <v>6</v>
      </c>
      <c r="E41" s="70">
        <v>20</v>
      </c>
      <c r="F41" s="70">
        <v>25</v>
      </c>
      <c r="G41" s="71">
        <v>5</v>
      </c>
      <c r="H41" s="70">
        <v>59</v>
      </c>
      <c r="I41" s="72">
        <v>53.625</v>
      </c>
    </row>
    <row r="42" spans="1:9" x14ac:dyDescent="0.2">
      <c r="A42" s="62" t="s">
        <v>48</v>
      </c>
      <c r="B42" s="73">
        <v>1</v>
      </c>
      <c r="C42" s="73">
        <v>1</v>
      </c>
      <c r="D42" s="73">
        <v>2</v>
      </c>
      <c r="E42" s="73">
        <v>3</v>
      </c>
      <c r="F42" s="73">
        <v>15</v>
      </c>
      <c r="G42" s="74">
        <v>1</v>
      </c>
      <c r="H42" s="73">
        <v>23</v>
      </c>
      <c r="I42" s="75">
        <v>21.375</v>
      </c>
    </row>
    <row r="43" spans="1:9" x14ac:dyDescent="0.2">
      <c r="A43" s="61" t="s">
        <v>49</v>
      </c>
      <c r="B43" s="70">
        <v>3</v>
      </c>
      <c r="C43" s="70">
        <v>3</v>
      </c>
      <c r="D43" s="70">
        <v>6</v>
      </c>
      <c r="E43" s="70">
        <v>14</v>
      </c>
      <c r="F43" s="70">
        <v>194</v>
      </c>
      <c r="G43" s="71">
        <v>52</v>
      </c>
      <c r="H43" s="70">
        <v>272</v>
      </c>
      <c r="I43" s="72">
        <v>272.625</v>
      </c>
    </row>
    <row r="44" spans="1:9" x14ac:dyDescent="0.2">
      <c r="A44" s="62" t="s">
        <v>50</v>
      </c>
      <c r="B44" s="73">
        <v>3</v>
      </c>
      <c r="C44" s="73">
        <v>5</v>
      </c>
      <c r="D44" s="73">
        <v>34</v>
      </c>
      <c r="E44" s="73">
        <v>66</v>
      </c>
      <c r="F44" s="73">
        <v>139</v>
      </c>
      <c r="G44" s="74">
        <v>9</v>
      </c>
      <c r="H44" s="73">
        <v>256</v>
      </c>
      <c r="I44" s="75">
        <v>237</v>
      </c>
    </row>
    <row r="45" spans="1:9" x14ac:dyDescent="0.2">
      <c r="A45" s="61" t="s">
        <v>51</v>
      </c>
      <c r="B45" s="70">
        <v>2</v>
      </c>
      <c r="C45" s="70">
        <v>2</v>
      </c>
      <c r="D45" s="70">
        <v>7</v>
      </c>
      <c r="E45" s="70">
        <v>9</v>
      </c>
      <c r="F45" s="70">
        <v>17</v>
      </c>
      <c r="G45" s="71">
        <v>8</v>
      </c>
      <c r="H45" s="70">
        <v>45</v>
      </c>
      <c r="I45" s="72">
        <v>41.375</v>
      </c>
    </row>
    <row r="46" spans="1:9" x14ac:dyDescent="0.2">
      <c r="A46" s="62" t="s">
        <v>52</v>
      </c>
      <c r="B46" s="73">
        <v>1</v>
      </c>
      <c r="C46" s="73"/>
      <c r="D46" s="73">
        <v>8</v>
      </c>
      <c r="E46" s="73">
        <v>17</v>
      </c>
      <c r="F46" s="73">
        <v>92</v>
      </c>
      <c r="G46" s="74">
        <v>12</v>
      </c>
      <c r="H46" s="73">
        <v>130</v>
      </c>
      <c r="I46" s="75">
        <v>126.875</v>
      </c>
    </row>
    <row r="47" spans="1:9" x14ac:dyDescent="0.2">
      <c r="A47" s="61" t="s">
        <v>53</v>
      </c>
      <c r="B47" s="70">
        <v>4</v>
      </c>
      <c r="C47" s="70">
        <v>3</v>
      </c>
      <c r="D47" s="70">
        <v>10</v>
      </c>
      <c r="E47" s="70">
        <v>34</v>
      </c>
      <c r="F47" s="70">
        <v>437</v>
      </c>
      <c r="G47" s="71">
        <v>127</v>
      </c>
      <c r="H47" s="70">
        <v>615</v>
      </c>
      <c r="I47" s="72">
        <v>621</v>
      </c>
    </row>
    <row r="48" spans="1:9" x14ac:dyDescent="0.2">
      <c r="A48" s="62" t="s">
        <v>54</v>
      </c>
      <c r="B48" s="73">
        <v>7</v>
      </c>
      <c r="C48" s="73">
        <v>1</v>
      </c>
      <c r="D48" s="73">
        <v>3</v>
      </c>
      <c r="E48" s="73">
        <v>3</v>
      </c>
      <c r="F48" s="73">
        <v>95</v>
      </c>
      <c r="G48" s="74">
        <v>14</v>
      </c>
      <c r="H48" s="73">
        <v>123</v>
      </c>
      <c r="I48" s="75">
        <v>119.75</v>
      </c>
    </row>
    <row r="49" spans="1:12" x14ac:dyDescent="0.2">
      <c r="A49" s="61" t="s">
        <v>55</v>
      </c>
      <c r="B49" s="70"/>
      <c r="C49" s="70"/>
      <c r="D49" s="70">
        <v>2</v>
      </c>
      <c r="E49" s="70">
        <v>1</v>
      </c>
      <c r="F49" s="70">
        <v>28</v>
      </c>
      <c r="G49" s="71">
        <v>2</v>
      </c>
      <c r="H49" s="70">
        <v>33</v>
      </c>
      <c r="I49" s="72">
        <v>32.625</v>
      </c>
    </row>
    <row r="50" spans="1:12" x14ac:dyDescent="0.2">
      <c r="A50" s="62" t="s">
        <v>56</v>
      </c>
      <c r="B50" s="73"/>
      <c r="C50" s="73">
        <v>1</v>
      </c>
      <c r="D50" s="73">
        <v>4</v>
      </c>
      <c r="E50" s="73">
        <v>11</v>
      </c>
      <c r="F50" s="73">
        <v>20</v>
      </c>
      <c r="G50" s="74"/>
      <c r="H50" s="73">
        <v>36</v>
      </c>
      <c r="I50" s="75">
        <v>33.25</v>
      </c>
    </row>
    <row r="51" spans="1:12" x14ac:dyDescent="0.2">
      <c r="A51" s="61" t="s">
        <v>57</v>
      </c>
      <c r="B51" s="70"/>
      <c r="C51" s="70"/>
      <c r="D51" s="70">
        <v>3</v>
      </c>
      <c r="E51" s="70">
        <v>5</v>
      </c>
      <c r="F51" s="70">
        <v>64</v>
      </c>
      <c r="G51" s="71">
        <v>17</v>
      </c>
      <c r="H51" s="70">
        <v>89</v>
      </c>
      <c r="I51" s="72">
        <v>89.75</v>
      </c>
    </row>
    <row r="52" spans="1:12" x14ac:dyDescent="0.2">
      <c r="A52" s="62" t="s">
        <v>58</v>
      </c>
      <c r="B52" s="73">
        <v>3</v>
      </c>
      <c r="C52" s="73"/>
      <c r="D52" s="73">
        <v>4</v>
      </c>
      <c r="E52" s="73">
        <v>9</v>
      </c>
      <c r="F52" s="73">
        <v>95</v>
      </c>
      <c r="G52" s="74">
        <v>16</v>
      </c>
      <c r="H52" s="73">
        <v>127</v>
      </c>
      <c r="I52" s="75">
        <v>125.375</v>
      </c>
    </row>
    <row r="53" spans="1:12" x14ac:dyDescent="0.2">
      <c r="A53" s="61" t="s">
        <v>59</v>
      </c>
      <c r="B53" s="70">
        <v>1</v>
      </c>
      <c r="C53" s="70"/>
      <c r="D53" s="70">
        <v>6</v>
      </c>
      <c r="E53" s="70">
        <v>5</v>
      </c>
      <c r="F53" s="70">
        <v>26</v>
      </c>
      <c r="G53" s="71"/>
      <c r="H53" s="70">
        <v>38</v>
      </c>
      <c r="I53" s="72">
        <v>35.375</v>
      </c>
    </row>
    <row r="54" spans="1:12" x14ac:dyDescent="0.2">
      <c r="A54" s="62" t="s">
        <v>60</v>
      </c>
      <c r="B54" s="73">
        <v>5</v>
      </c>
      <c r="C54" s="73">
        <v>1</v>
      </c>
      <c r="D54" s="73">
        <v>13</v>
      </c>
      <c r="E54" s="73">
        <v>20</v>
      </c>
      <c r="F54" s="73">
        <v>161</v>
      </c>
      <c r="G54" s="74">
        <v>18</v>
      </c>
      <c r="H54" s="73">
        <v>218</v>
      </c>
      <c r="I54" s="75">
        <v>211.625</v>
      </c>
    </row>
    <row r="55" spans="1:12" x14ac:dyDescent="0.2">
      <c r="A55" s="61" t="s">
        <v>61</v>
      </c>
      <c r="B55" s="70">
        <v>2</v>
      </c>
      <c r="C55" s="70"/>
      <c r="D55" s="70">
        <v>1</v>
      </c>
      <c r="E55" s="70"/>
      <c r="F55" s="70">
        <v>11</v>
      </c>
      <c r="G55" s="71">
        <v>1</v>
      </c>
      <c r="H55" s="70">
        <v>15</v>
      </c>
      <c r="I55" s="72">
        <v>13.875</v>
      </c>
    </row>
    <row r="56" spans="1:12" x14ac:dyDescent="0.2">
      <c r="A56" s="62" t="s">
        <v>62</v>
      </c>
      <c r="B56" s="73"/>
      <c r="C56" s="73"/>
      <c r="D56" s="73">
        <v>2</v>
      </c>
      <c r="E56" s="73"/>
      <c r="F56" s="73">
        <v>32</v>
      </c>
      <c r="G56" s="74"/>
      <c r="H56" s="73">
        <v>34</v>
      </c>
      <c r="I56" s="75">
        <v>33.5</v>
      </c>
    </row>
    <row r="57" spans="1:12" x14ac:dyDescent="0.2">
      <c r="A57" s="61" t="s">
        <v>63</v>
      </c>
      <c r="B57" s="70"/>
      <c r="C57" s="70"/>
      <c r="D57" s="70">
        <v>1</v>
      </c>
      <c r="E57" s="70">
        <v>3</v>
      </c>
      <c r="F57" s="70">
        <v>39</v>
      </c>
      <c r="G57" s="71"/>
      <c r="H57" s="70">
        <v>43</v>
      </c>
      <c r="I57" s="72">
        <v>42.375</v>
      </c>
    </row>
    <row r="58" spans="1:12" x14ac:dyDescent="0.2">
      <c r="A58" s="62" t="s">
        <v>64</v>
      </c>
      <c r="B58" s="73">
        <v>2</v>
      </c>
      <c r="C58" s="73">
        <v>2</v>
      </c>
      <c r="D58" s="73">
        <v>4</v>
      </c>
      <c r="E58" s="73">
        <v>2</v>
      </c>
      <c r="F58" s="73">
        <v>27</v>
      </c>
      <c r="G58" s="74">
        <v>1</v>
      </c>
      <c r="H58" s="73">
        <v>38</v>
      </c>
      <c r="I58" s="75">
        <v>35.125</v>
      </c>
    </row>
    <row r="59" spans="1:12" ht="13.5" thickBot="1" x14ac:dyDescent="0.25">
      <c r="A59" s="76" t="s">
        <v>2</v>
      </c>
      <c r="B59" s="77">
        <f>SUM(B7:B58)</f>
        <v>118</v>
      </c>
      <c r="C59" s="77">
        <f t="shared" ref="C59:G59" si="0">SUM(C7:C58)</f>
        <v>79</v>
      </c>
      <c r="D59" s="77">
        <f t="shared" si="0"/>
        <v>415</v>
      </c>
      <c r="E59" s="77">
        <f t="shared" si="0"/>
        <v>1120</v>
      </c>
      <c r="F59" s="77">
        <f t="shared" si="0"/>
        <v>10890</v>
      </c>
      <c r="G59" s="78">
        <f t="shared" si="0"/>
        <v>3809</v>
      </c>
      <c r="H59" s="77">
        <f>SUM(H7:H58)</f>
        <v>16432</v>
      </c>
      <c r="I59" s="78">
        <f t="shared" ref="I59" si="1">SUM(I7:I58)</f>
        <v>16574.75</v>
      </c>
    </row>
    <row r="60" spans="1:12" ht="13.5" thickTop="1" x14ac:dyDescent="0.2">
      <c r="A60" s="28"/>
      <c r="B60" s="73"/>
      <c r="C60" s="73"/>
      <c r="D60" s="73"/>
      <c r="E60" s="73"/>
      <c r="F60" s="73"/>
      <c r="G60" s="73"/>
      <c r="H60" s="73"/>
      <c r="I60" s="79"/>
    </row>
    <row r="62" spans="1:12" ht="15.95" hidden="1" customHeight="1" outlineLevel="1" x14ac:dyDescent="0.2">
      <c r="A62" s="374" t="s">
        <v>65</v>
      </c>
      <c r="B62" s="375"/>
      <c r="C62" s="375"/>
      <c r="D62" s="375"/>
      <c r="E62" s="375"/>
      <c r="F62" s="375"/>
      <c r="G62" s="375"/>
      <c r="H62" s="375"/>
      <c r="I62" s="376"/>
      <c r="K62" s="28"/>
      <c r="L62" s="73"/>
    </row>
    <row r="63" spans="1:12" ht="15.95" hidden="1" customHeight="1" outlineLevel="1" x14ac:dyDescent="0.2">
      <c r="A63" s="80"/>
      <c r="B63" s="377" t="s">
        <v>3</v>
      </c>
      <c r="C63" s="378"/>
      <c r="D63" s="378"/>
      <c r="E63" s="378"/>
      <c r="F63" s="378"/>
      <c r="G63" s="378"/>
      <c r="H63" s="67"/>
      <c r="I63" s="68"/>
    </row>
    <row r="64" spans="1:12" ht="30" customHeight="1" collapsed="1" x14ac:dyDescent="0.2">
      <c r="A64" s="49" t="s">
        <v>4</v>
      </c>
      <c r="B64" s="50" t="s">
        <v>5</v>
      </c>
      <c r="C64" s="50" t="s">
        <v>6</v>
      </c>
      <c r="D64" s="50" t="s">
        <v>7</v>
      </c>
      <c r="E64" s="50" t="s">
        <v>8</v>
      </c>
      <c r="F64" s="50" t="s">
        <v>9</v>
      </c>
      <c r="G64" s="51" t="s">
        <v>10</v>
      </c>
      <c r="H64" s="50" t="s">
        <v>11</v>
      </c>
      <c r="I64" s="51" t="s">
        <v>12</v>
      </c>
    </row>
    <row r="65" spans="1:9" x14ac:dyDescent="0.2">
      <c r="A65" s="62" t="s">
        <v>13</v>
      </c>
      <c r="B65" s="73">
        <v>4</v>
      </c>
      <c r="C65" s="73">
        <v>2</v>
      </c>
      <c r="D65" s="73">
        <v>17</v>
      </c>
      <c r="E65" s="73">
        <v>48</v>
      </c>
      <c r="F65" s="73">
        <v>1123</v>
      </c>
      <c r="G65" s="74">
        <v>214</v>
      </c>
      <c r="H65" s="73">
        <v>1408</v>
      </c>
      <c r="I65" s="75">
        <v>1421.75</v>
      </c>
    </row>
    <row r="66" spans="1:9" x14ac:dyDescent="0.2">
      <c r="A66" s="61" t="s">
        <v>14</v>
      </c>
      <c r="B66" s="70">
        <v>2</v>
      </c>
      <c r="C66" s="70"/>
      <c r="D66" s="70">
        <v>4</v>
      </c>
      <c r="E66" s="70">
        <v>34</v>
      </c>
      <c r="F66" s="70">
        <v>167</v>
      </c>
      <c r="G66" s="71">
        <v>12</v>
      </c>
      <c r="H66" s="70">
        <v>219</v>
      </c>
      <c r="I66" s="72">
        <v>214.25</v>
      </c>
    </row>
    <row r="67" spans="1:9" x14ac:dyDescent="0.2">
      <c r="A67" s="62" t="s">
        <v>16</v>
      </c>
      <c r="B67" s="73">
        <v>6</v>
      </c>
      <c r="C67" s="73">
        <v>2</v>
      </c>
      <c r="D67" s="73">
        <v>12</v>
      </c>
      <c r="E67" s="73">
        <v>37</v>
      </c>
      <c r="F67" s="73">
        <v>338</v>
      </c>
      <c r="G67" s="74">
        <v>60</v>
      </c>
      <c r="H67" s="73">
        <v>455</v>
      </c>
      <c r="I67" s="75">
        <v>451.125</v>
      </c>
    </row>
    <row r="68" spans="1:9" x14ac:dyDescent="0.2">
      <c r="A68" s="61" t="s">
        <v>17</v>
      </c>
      <c r="B68" s="70">
        <v>1</v>
      </c>
      <c r="C68" s="70">
        <v>1</v>
      </c>
      <c r="D68" s="70">
        <v>2</v>
      </c>
      <c r="E68" s="70">
        <v>8</v>
      </c>
      <c r="F68" s="70">
        <v>116</v>
      </c>
      <c r="G68" s="71">
        <v>27</v>
      </c>
      <c r="H68" s="70">
        <v>155</v>
      </c>
      <c r="I68" s="72">
        <v>156</v>
      </c>
    </row>
    <row r="69" spans="1:9" x14ac:dyDescent="0.2">
      <c r="A69" s="62" t="s">
        <v>19</v>
      </c>
      <c r="B69" s="73">
        <v>17</v>
      </c>
      <c r="C69" s="73">
        <v>9</v>
      </c>
      <c r="D69" s="73">
        <v>8</v>
      </c>
      <c r="E69" s="73">
        <v>26</v>
      </c>
      <c r="F69" s="73">
        <v>272</v>
      </c>
      <c r="G69" s="74">
        <v>84</v>
      </c>
      <c r="H69" s="73">
        <v>416</v>
      </c>
      <c r="I69" s="75">
        <v>409.375</v>
      </c>
    </row>
    <row r="70" spans="1:9" x14ac:dyDescent="0.2">
      <c r="A70" s="61" t="s">
        <v>20</v>
      </c>
      <c r="B70" s="70"/>
      <c r="C70" s="70"/>
      <c r="D70" s="70">
        <v>1</v>
      </c>
      <c r="E70" s="70">
        <v>9</v>
      </c>
      <c r="F70" s="70">
        <v>79</v>
      </c>
      <c r="G70" s="71">
        <v>17</v>
      </c>
      <c r="H70" s="70">
        <v>106</v>
      </c>
      <c r="I70" s="72">
        <v>106.75</v>
      </c>
    </row>
    <row r="71" spans="1:9" x14ac:dyDescent="0.2">
      <c r="A71" s="62" t="s">
        <v>66</v>
      </c>
      <c r="B71" s="73">
        <v>5</v>
      </c>
      <c r="C71" s="73">
        <v>7</v>
      </c>
      <c r="D71" s="73">
        <v>5</v>
      </c>
      <c r="E71" s="73">
        <v>33</v>
      </c>
      <c r="F71" s="73">
        <v>153</v>
      </c>
      <c r="G71" s="74">
        <v>18</v>
      </c>
      <c r="H71" s="73">
        <v>221</v>
      </c>
      <c r="I71" s="75">
        <v>212.75</v>
      </c>
    </row>
    <row r="72" spans="1:9" x14ac:dyDescent="0.2">
      <c r="A72" s="61" t="s">
        <v>24</v>
      </c>
      <c r="B72" s="70"/>
      <c r="C72" s="70">
        <v>1</v>
      </c>
      <c r="D72" s="70"/>
      <c r="E72" s="70">
        <v>7</v>
      </c>
      <c r="F72" s="70">
        <v>11</v>
      </c>
      <c r="G72" s="71"/>
      <c r="H72" s="70">
        <v>19</v>
      </c>
      <c r="I72" s="72">
        <v>17.75</v>
      </c>
    </row>
    <row r="73" spans="1:9" x14ac:dyDescent="0.2">
      <c r="A73" s="62" t="s">
        <v>30</v>
      </c>
      <c r="B73" s="73"/>
      <c r="C73" s="73">
        <v>1</v>
      </c>
      <c r="D73" s="73">
        <v>3</v>
      </c>
      <c r="E73" s="73">
        <v>7</v>
      </c>
      <c r="F73" s="73">
        <v>65</v>
      </c>
      <c r="G73" s="74">
        <v>9</v>
      </c>
      <c r="H73" s="73">
        <v>85</v>
      </c>
      <c r="I73" s="75">
        <v>84.125</v>
      </c>
    </row>
    <row r="74" spans="1:9" x14ac:dyDescent="0.2">
      <c r="A74" s="61" t="s">
        <v>67</v>
      </c>
      <c r="B74" s="70">
        <v>1</v>
      </c>
      <c r="C74" s="70"/>
      <c r="D74" s="70"/>
      <c r="E74" s="70"/>
      <c r="F74" s="70">
        <v>35</v>
      </c>
      <c r="G74" s="71">
        <v>3</v>
      </c>
      <c r="H74" s="70">
        <v>39</v>
      </c>
      <c r="I74" s="72">
        <v>38.875</v>
      </c>
    </row>
    <row r="75" spans="1:9" x14ac:dyDescent="0.2">
      <c r="A75" s="62" t="s">
        <v>39</v>
      </c>
      <c r="B75" s="73"/>
      <c r="C75" s="73"/>
      <c r="D75" s="73">
        <v>1</v>
      </c>
      <c r="E75" s="73">
        <v>24</v>
      </c>
      <c r="F75" s="73">
        <v>93</v>
      </c>
      <c r="G75" s="74">
        <v>22</v>
      </c>
      <c r="H75" s="73">
        <v>140</v>
      </c>
      <c r="I75" s="75">
        <v>139.5</v>
      </c>
    </row>
    <row r="76" spans="1:9" x14ac:dyDescent="0.2">
      <c r="A76" s="61" t="s">
        <v>52</v>
      </c>
      <c r="B76" s="70">
        <v>2</v>
      </c>
      <c r="C76" s="70">
        <v>1</v>
      </c>
      <c r="D76" s="70">
        <v>4</v>
      </c>
      <c r="E76" s="70">
        <v>25</v>
      </c>
      <c r="F76" s="70">
        <v>56</v>
      </c>
      <c r="G76" s="71">
        <v>10</v>
      </c>
      <c r="H76" s="70">
        <v>98</v>
      </c>
      <c r="I76" s="72">
        <v>93.75</v>
      </c>
    </row>
    <row r="77" spans="1:9" x14ac:dyDescent="0.2">
      <c r="A77" s="62" t="s">
        <v>68</v>
      </c>
      <c r="B77" s="73"/>
      <c r="C77" s="73"/>
      <c r="D77" s="73"/>
      <c r="E77" s="73">
        <v>12</v>
      </c>
      <c r="F77" s="73">
        <v>72</v>
      </c>
      <c r="G77" s="74">
        <v>34</v>
      </c>
      <c r="H77" s="73">
        <v>118</v>
      </c>
      <c r="I77" s="75">
        <v>120.75</v>
      </c>
    </row>
    <row r="78" spans="1:9" ht="13.5" thickBot="1" x14ac:dyDescent="0.25">
      <c r="A78" s="76" t="s">
        <v>65</v>
      </c>
      <c r="B78" s="77">
        <f>SUM(B65:B77)</f>
        <v>38</v>
      </c>
      <c r="C78" s="77">
        <f t="shared" ref="C78:I78" si="2">SUM(C65:C77)</f>
        <v>24</v>
      </c>
      <c r="D78" s="77">
        <f t="shared" si="2"/>
        <v>57</v>
      </c>
      <c r="E78" s="77">
        <f t="shared" si="2"/>
        <v>270</v>
      </c>
      <c r="F78" s="77">
        <f t="shared" si="2"/>
        <v>2580</v>
      </c>
      <c r="G78" s="78">
        <f t="shared" si="2"/>
        <v>510</v>
      </c>
      <c r="H78" s="77">
        <f t="shared" si="2"/>
        <v>3479</v>
      </c>
      <c r="I78" s="78">
        <f t="shared" si="2"/>
        <v>3466.75</v>
      </c>
    </row>
    <row r="79" spans="1:9" ht="13.5" thickTop="1" x14ac:dyDescent="0.2"/>
  </sheetData>
  <sheetProtection algorithmName="SHA-512" hashValue="twXf0IbXFoAD4KV1InT5bBvIwViHm2x1AK6uEgv9jZEBOsxNtbjPd/GLRtzRgqcK+2F6fPPgmYzm91wsn48McA==" saltValue="u1ukv+lr6r6zf4HeIqTl2Q==" spinCount="100000" sheet="1" objects="1" scenarios="1" insertColumns="0" sort="0" autoFilter="0" pivotTables="0"/>
  <mergeCells count="4">
    <mergeCell ref="A4:I4"/>
    <mergeCell ref="B5:G5"/>
    <mergeCell ref="A62:I62"/>
    <mergeCell ref="B63:G6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F639-0A69-46B5-AAD8-D362E532F2BE}">
  <dimension ref="A1:M70"/>
  <sheetViews>
    <sheetView zoomScale="110" zoomScaleNormal="110" workbookViewId="0">
      <selection activeCell="B9" sqref="B9"/>
    </sheetView>
  </sheetViews>
  <sheetFormatPr defaultRowHeight="12.75" x14ac:dyDescent="0.2"/>
  <cols>
    <col min="1" max="1" width="9.140625" style="3"/>
    <col min="2" max="2" width="32" style="3" customWidth="1"/>
    <col min="3" max="3" width="17.5703125" style="3" customWidth="1"/>
    <col min="4" max="4" width="19.5703125" style="3" customWidth="1"/>
    <col min="5" max="5" width="18.7109375" style="3" customWidth="1"/>
    <col min="6" max="8" width="9.140625" style="3"/>
    <col min="9" max="9" width="13.28515625" style="3" customWidth="1"/>
    <col min="10" max="10" width="14.85546875" style="3" customWidth="1"/>
    <col min="11" max="11" width="11.7109375" style="3" customWidth="1"/>
    <col min="12" max="12" width="12" style="3" bestFit="1" customWidth="1"/>
    <col min="13" max="16384" width="9.140625" style="3"/>
  </cols>
  <sheetData>
    <row r="1" spans="1:13" s="6" customFormat="1" x14ac:dyDescent="0.2">
      <c r="A1" s="6" t="s">
        <v>250</v>
      </c>
      <c r="C1" s="7"/>
      <c r="D1" s="7"/>
      <c r="E1" s="7"/>
    </row>
    <row r="2" spans="1:13" s="6" customFormat="1" x14ac:dyDescent="0.2">
      <c r="A2" s="6" t="s">
        <v>251</v>
      </c>
      <c r="C2" s="7"/>
      <c r="D2" s="7"/>
      <c r="E2" s="7"/>
      <c r="G2" s="6">
        <v>1000</v>
      </c>
    </row>
    <row r="3" spans="1:13" x14ac:dyDescent="0.2">
      <c r="A3" s="28"/>
      <c r="C3" s="1"/>
      <c r="D3" s="1"/>
      <c r="E3" s="1"/>
    </row>
    <row r="4" spans="1:13" s="12" customFormat="1" ht="25.5" customHeight="1" x14ac:dyDescent="0.2">
      <c r="A4" s="29" t="s">
        <v>75</v>
      </c>
      <c r="B4" s="215" t="s">
        <v>4</v>
      </c>
      <c r="C4" s="216" t="s">
        <v>252</v>
      </c>
      <c r="D4" s="222" t="s">
        <v>253</v>
      </c>
      <c r="E4" s="216" t="s">
        <v>254</v>
      </c>
      <c r="I4" s="3"/>
      <c r="J4" s="3"/>
      <c r="K4" s="3"/>
      <c r="L4" s="3"/>
      <c r="M4" s="3"/>
    </row>
    <row r="5" spans="1:13" x14ac:dyDescent="0.2">
      <c r="A5" s="148" t="s">
        <v>180</v>
      </c>
      <c r="B5" s="179" t="s">
        <v>45</v>
      </c>
      <c r="C5" s="188">
        <v>533941</v>
      </c>
      <c r="D5" s="70">
        <v>133108.951</v>
      </c>
      <c r="E5" s="54">
        <f t="shared" ref="E5:E36" si="0">+D5/C5</f>
        <v>0.24929524235823808</v>
      </c>
    </row>
    <row r="6" spans="1:13" x14ac:dyDescent="0.2">
      <c r="A6" s="152" t="s">
        <v>180</v>
      </c>
      <c r="B6" s="181" t="s">
        <v>44</v>
      </c>
      <c r="C6" s="189">
        <v>920381</v>
      </c>
      <c r="D6" s="73">
        <v>227483.68540000002</v>
      </c>
      <c r="E6" s="57">
        <f t="shared" si="0"/>
        <v>0.24716251791377702</v>
      </c>
    </row>
    <row r="7" spans="1:13" x14ac:dyDescent="0.2">
      <c r="A7" s="148" t="s">
        <v>104</v>
      </c>
      <c r="B7" s="179" t="s">
        <v>16</v>
      </c>
      <c r="C7" s="188">
        <v>20783728</v>
      </c>
      <c r="D7" s="70">
        <v>4186802.4476000001</v>
      </c>
      <c r="E7" s="54">
        <f t="shared" si="0"/>
        <v>0.20144617210155946</v>
      </c>
    </row>
    <row r="8" spans="1:13" x14ac:dyDescent="0.2">
      <c r="A8" s="152" t="s">
        <v>105</v>
      </c>
      <c r="B8" s="181" t="s">
        <v>58</v>
      </c>
      <c r="C8" s="189">
        <v>2460594</v>
      </c>
      <c r="D8" s="73">
        <v>434887.74699999997</v>
      </c>
      <c r="E8" s="57">
        <f t="shared" si="0"/>
        <v>0.17674096051603799</v>
      </c>
    </row>
    <row r="9" spans="1:13" x14ac:dyDescent="0.2">
      <c r="A9" s="148" t="s">
        <v>156</v>
      </c>
      <c r="B9" s="179" t="s">
        <v>64</v>
      </c>
      <c r="C9" s="188">
        <v>994366</v>
      </c>
      <c r="D9" s="70">
        <v>165840.2138</v>
      </c>
      <c r="E9" s="54">
        <f t="shared" si="0"/>
        <v>0.16677985148325666</v>
      </c>
    </row>
    <row r="10" spans="1:13" x14ac:dyDescent="0.2">
      <c r="A10" s="152" t="s">
        <v>156</v>
      </c>
      <c r="B10" s="181" t="s">
        <v>24</v>
      </c>
      <c r="C10" s="189">
        <v>4780993</v>
      </c>
      <c r="D10" s="73">
        <v>796489.37040000001</v>
      </c>
      <c r="E10" s="57">
        <f t="shared" si="0"/>
        <v>0.16659496686148673</v>
      </c>
    </row>
    <row r="11" spans="1:13" x14ac:dyDescent="0.2">
      <c r="A11" s="148" t="s">
        <v>182</v>
      </c>
      <c r="B11" s="179" t="s">
        <v>60</v>
      </c>
      <c r="C11" s="188">
        <v>4088338</v>
      </c>
      <c r="D11" s="70">
        <v>668734.18220000004</v>
      </c>
      <c r="E11" s="54">
        <f t="shared" si="0"/>
        <v>0.16357115830442592</v>
      </c>
    </row>
    <row r="12" spans="1:13" x14ac:dyDescent="0.2">
      <c r="A12" s="152" t="s">
        <v>182</v>
      </c>
      <c r="B12" s="181" t="s">
        <v>17</v>
      </c>
      <c r="C12" s="189">
        <v>35531358</v>
      </c>
      <c r="D12" s="73">
        <v>5757890.6773999995</v>
      </c>
      <c r="E12" s="57">
        <f t="shared" si="0"/>
        <v>0.16205096009558653</v>
      </c>
    </row>
    <row r="13" spans="1:13" x14ac:dyDescent="0.2">
      <c r="A13" s="148" t="s">
        <v>182</v>
      </c>
      <c r="B13" s="179" t="s">
        <v>25</v>
      </c>
      <c r="C13" s="188">
        <v>1140639</v>
      </c>
      <c r="D13" s="70">
        <v>183175.038</v>
      </c>
      <c r="E13" s="54">
        <f t="shared" si="0"/>
        <v>0.16058984306165228</v>
      </c>
    </row>
    <row r="14" spans="1:13" x14ac:dyDescent="0.2">
      <c r="A14" s="152" t="s">
        <v>182</v>
      </c>
      <c r="B14" s="181" t="s">
        <v>18</v>
      </c>
      <c r="C14" s="189">
        <v>14696010</v>
      </c>
      <c r="D14" s="73">
        <v>2341439.3309999998</v>
      </c>
      <c r="E14" s="57">
        <f t="shared" si="0"/>
        <v>0.15932483245452336</v>
      </c>
    </row>
    <row r="15" spans="1:13" x14ac:dyDescent="0.2">
      <c r="A15" s="148" t="s">
        <v>182</v>
      </c>
      <c r="B15" s="179" t="s">
        <v>62</v>
      </c>
      <c r="C15" s="188">
        <v>916338</v>
      </c>
      <c r="D15" s="70">
        <v>144342.13940000001</v>
      </c>
      <c r="E15" s="54">
        <f t="shared" si="0"/>
        <v>0.15752063037874672</v>
      </c>
    </row>
    <row r="16" spans="1:13" x14ac:dyDescent="0.2">
      <c r="A16" s="152" t="s">
        <v>255</v>
      </c>
      <c r="B16" s="181" t="s">
        <v>63</v>
      </c>
      <c r="C16" s="189">
        <v>1841853</v>
      </c>
      <c r="D16" s="73">
        <v>285456.00260000001</v>
      </c>
      <c r="E16" s="57">
        <f t="shared" si="0"/>
        <v>0.15498305380505395</v>
      </c>
    </row>
    <row r="17" spans="1:5" x14ac:dyDescent="0.2">
      <c r="A17" s="148" t="s">
        <v>255</v>
      </c>
      <c r="B17" s="179" t="s">
        <v>14</v>
      </c>
      <c r="C17" s="188">
        <v>42990849</v>
      </c>
      <c r="D17" s="70">
        <v>6656685.2206000006</v>
      </c>
      <c r="E17" s="54">
        <f t="shared" si="0"/>
        <v>0.15483958506146275</v>
      </c>
    </row>
    <row r="18" spans="1:5" x14ac:dyDescent="0.2">
      <c r="A18" s="152" t="s">
        <v>255</v>
      </c>
      <c r="B18" s="181" t="s">
        <v>15</v>
      </c>
      <c r="C18" s="189">
        <v>5479866</v>
      </c>
      <c r="D18" s="73">
        <v>845997.5736</v>
      </c>
      <c r="E18" s="57">
        <f t="shared" si="0"/>
        <v>0.15438289432624813</v>
      </c>
    </row>
    <row r="19" spans="1:5" x14ac:dyDescent="0.2">
      <c r="A19" s="148" t="s">
        <v>255</v>
      </c>
      <c r="B19" s="179" t="s">
        <v>43</v>
      </c>
      <c r="C19" s="188">
        <v>1242995</v>
      </c>
      <c r="D19" s="70">
        <v>190291.37100000001</v>
      </c>
      <c r="E19" s="54">
        <f t="shared" si="0"/>
        <v>0.15309101886974608</v>
      </c>
    </row>
    <row r="20" spans="1:5" x14ac:dyDescent="0.2">
      <c r="A20" s="152" t="s">
        <v>255</v>
      </c>
      <c r="B20" s="181" t="s">
        <v>53</v>
      </c>
      <c r="C20" s="189">
        <v>14699286</v>
      </c>
      <c r="D20" s="73">
        <v>2231994.1438000002</v>
      </c>
      <c r="E20" s="57">
        <f t="shared" si="0"/>
        <v>0.15184371157891616</v>
      </c>
    </row>
    <row r="21" spans="1:5" x14ac:dyDescent="0.2">
      <c r="A21" s="148" t="s">
        <v>255</v>
      </c>
      <c r="B21" s="179" t="s">
        <v>51</v>
      </c>
      <c r="C21" s="188">
        <v>1054689</v>
      </c>
      <c r="D21" s="70">
        <v>159762.38940000001</v>
      </c>
      <c r="E21" s="54">
        <f t="shared" si="0"/>
        <v>0.15147819821767367</v>
      </c>
    </row>
    <row r="22" spans="1:5" x14ac:dyDescent="0.2">
      <c r="A22" s="152" t="s">
        <v>255</v>
      </c>
      <c r="B22" s="181" t="s">
        <v>38</v>
      </c>
      <c r="C22" s="189">
        <v>6283471</v>
      </c>
      <c r="D22" s="73">
        <v>937026.22920000006</v>
      </c>
      <c r="E22" s="57">
        <f t="shared" si="0"/>
        <v>0.14912557552983058</v>
      </c>
    </row>
    <row r="23" spans="1:5" x14ac:dyDescent="0.2">
      <c r="A23" s="148" t="s">
        <v>255</v>
      </c>
      <c r="B23" s="179" t="s">
        <v>49</v>
      </c>
      <c r="C23" s="188">
        <v>7480025</v>
      </c>
      <c r="D23" s="70">
        <v>1105864.683</v>
      </c>
      <c r="E23" s="54">
        <f t="shared" si="0"/>
        <v>0.14784237793322882</v>
      </c>
    </row>
    <row r="24" spans="1:5" x14ac:dyDescent="0.2">
      <c r="A24" s="152" t="s">
        <v>255</v>
      </c>
      <c r="B24" s="181" t="s">
        <v>54</v>
      </c>
      <c r="C24" s="189">
        <v>2930534</v>
      </c>
      <c r="D24" s="73">
        <v>428723.91499999998</v>
      </c>
      <c r="E24" s="57">
        <f t="shared" si="0"/>
        <v>0.14629549256210642</v>
      </c>
    </row>
    <row r="25" spans="1:5" x14ac:dyDescent="0.2">
      <c r="A25" s="148" t="s">
        <v>255</v>
      </c>
      <c r="B25" s="179" t="s">
        <v>20</v>
      </c>
      <c r="C25" s="188">
        <v>4030543</v>
      </c>
      <c r="D25" s="70">
        <v>585039.83759999997</v>
      </c>
      <c r="E25" s="54">
        <f t="shared" si="0"/>
        <v>0.14515161793336528</v>
      </c>
    </row>
    <row r="26" spans="1:5" x14ac:dyDescent="0.2">
      <c r="A26" s="152" t="s">
        <v>256</v>
      </c>
      <c r="B26" s="181" t="s">
        <v>59</v>
      </c>
      <c r="C26" s="189">
        <v>1269433</v>
      </c>
      <c r="D26" s="73">
        <v>181411.35680000001</v>
      </c>
      <c r="E26" s="57">
        <f t="shared" si="0"/>
        <v>0.14290738999222488</v>
      </c>
    </row>
    <row r="27" spans="1:5" x14ac:dyDescent="0.2">
      <c r="A27" s="148" t="s">
        <v>256</v>
      </c>
      <c r="B27" s="179" t="s">
        <v>30</v>
      </c>
      <c r="C27" s="188">
        <v>5751475</v>
      </c>
      <c r="D27" s="70">
        <v>814327.64879999997</v>
      </c>
      <c r="E27" s="54">
        <f t="shared" si="0"/>
        <v>0.14158587993514707</v>
      </c>
    </row>
    <row r="28" spans="1:5" x14ac:dyDescent="0.2">
      <c r="A28" s="152" t="s">
        <v>256</v>
      </c>
      <c r="B28" s="181" t="s">
        <v>19</v>
      </c>
      <c r="C28" s="189">
        <v>20107576</v>
      </c>
      <c r="D28" s="73">
        <v>2825124.1351999999</v>
      </c>
      <c r="E28" s="57">
        <f t="shared" si="0"/>
        <v>0.1405004827633127</v>
      </c>
    </row>
    <row r="29" spans="1:5" x14ac:dyDescent="0.2">
      <c r="A29" s="148" t="s">
        <v>256</v>
      </c>
      <c r="B29" s="179" t="s">
        <v>35</v>
      </c>
      <c r="C29" s="188">
        <v>735886</v>
      </c>
      <c r="D29" s="70">
        <v>101270.09879999999</v>
      </c>
      <c r="E29" s="54">
        <f t="shared" si="0"/>
        <v>0.1376165585430352</v>
      </c>
    </row>
    <row r="30" spans="1:5" x14ac:dyDescent="0.2">
      <c r="A30" s="152" t="s">
        <v>256</v>
      </c>
      <c r="B30" s="181" t="s">
        <v>13</v>
      </c>
      <c r="C30" s="189">
        <v>166098362.89999998</v>
      </c>
      <c r="D30" s="73">
        <v>22814129.173999999</v>
      </c>
      <c r="E30" s="57">
        <f t="shared" si="0"/>
        <v>0.137353124833237</v>
      </c>
    </row>
    <row r="31" spans="1:5" x14ac:dyDescent="0.2">
      <c r="A31" s="148" t="s">
        <v>256</v>
      </c>
      <c r="B31" s="179" t="s">
        <v>27</v>
      </c>
      <c r="C31" s="188">
        <v>1904780</v>
      </c>
      <c r="D31" s="70">
        <v>259530.50839999999</v>
      </c>
      <c r="E31" s="54">
        <f t="shared" si="0"/>
        <v>0.13625222251388611</v>
      </c>
    </row>
    <row r="32" spans="1:5" x14ac:dyDescent="0.2">
      <c r="A32" s="152" t="s">
        <v>257</v>
      </c>
      <c r="B32" s="181" t="s">
        <v>68</v>
      </c>
      <c r="C32" s="189">
        <v>3209308</v>
      </c>
      <c r="D32" s="73">
        <v>429500.86979999999</v>
      </c>
      <c r="E32" s="57">
        <f t="shared" si="0"/>
        <v>0.13382974454306037</v>
      </c>
    </row>
    <row r="33" spans="1:5" x14ac:dyDescent="0.2">
      <c r="A33" s="148" t="s">
        <v>257</v>
      </c>
      <c r="B33" s="179" t="s">
        <v>41</v>
      </c>
      <c r="C33" s="188">
        <v>2751900</v>
      </c>
      <c r="D33" s="70">
        <v>362900.79819999996</v>
      </c>
      <c r="E33" s="54">
        <f t="shared" si="0"/>
        <v>0.13187281449180566</v>
      </c>
    </row>
    <row r="34" spans="1:5" x14ac:dyDescent="0.2">
      <c r="A34" s="152" t="s">
        <v>257</v>
      </c>
      <c r="B34" s="181" t="s">
        <v>50</v>
      </c>
      <c r="C34" s="189">
        <v>7181929</v>
      </c>
      <c r="D34" s="73">
        <v>946712.81420000002</v>
      </c>
      <c r="E34" s="57">
        <f t="shared" si="0"/>
        <v>0.13181873758428969</v>
      </c>
    </row>
    <row r="35" spans="1:5" x14ac:dyDescent="0.2">
      <c r="A35" s="148" t="s">
        <v>257</v>
      </c>
      <c r="B35" s="179" t="s">
        <v>66</v>
      </c>
      <c r="C35" s="188">
        <v>4904002</v>
      </c>
      <c r="D35" s="70">
        <v>632120.91639999999</v>
      </c>
      <c r="E35" s="54">
        <f t="shared" si="0"/>
        <v>0.12889899237398353</v>
      </c>
    </row>
    <row r="36" spans="1:5" x14ac:dyDescent="0.2">
      <c r="A36" s="152" t="s">
        <v>257</v>
      </c>
      <c r="B36" s="181" t="s">
        <v>52</v>
      </c>
      <c r="C36" s="189">
        <v>5234491.0999999996</v>
      </c>
      <c r="D36" s="73">
        <v>674135.08299999998</v>
      </c>
      <c r="E36" s="57">
        <f t="shared" si="0"/>
        <v>0.12878712946899462</v>
      </c>
    </row>
    <row r="37" spans="1:5" x14ac:dyDescent="0.2">
      <c r="A37" s="148" t="s">
        <v>257</v>
      </c>
      <c r="B37" s="179" t="s">
        <v>57</v>
      </c>
      <c r="C37" s="188">
        <v>2512991</v>
      </c>
      <c r="D37" s="70">
        <v>322954.88319999998</v>
      </c>
      <c r="E37" s="54">
        <f t="shared" ref="E37:E68" si="1">+D37/C37</f>
        <v>0.12851414239048209</v>
      </c>
    </row>
    <row r="38" spans="1:5" x14ac:dyDescent="0.2">
      <c r="A38" s="152" t="s">
        <v>257</v>
      </c>
      <c r="B38" s="181" t="s">
        <v>33</v>
      </c>
      <c r="C38" s="189">
        <v>1591429</v>
      </c>
      <c r="D38" s="73">
        <v>204493.58100000001</v>
      </c>
      <c r="E38" s="57">
        <f t="shared" si="1"/>
        <v>0.12849682957895076</v>
      </c>
    </row>
    <row r="39" spans="1:5" x14ac:dyDescent="0.2">
      <c r="A39" s="148" t="s">
        <v>257</v>
      </c>
      <c r="B39" s="179" t="s">
        <v>234</v>
      </c>
      <c r="C39" s="188">
        <v>119466</v>
      </c>
      <c r="D39" s="70">
        <v>15276</v>
      </c>
      <c r="E39" s="54">
        <f t="shared" si="1"/>
        <v>0.12786901712621165</v>
      </c>
    </row>
    <row r="40" spans="1:5" x14ac:dyDescent="0.2">
      <c r="A40" s="152" t="s">
        <v>257</v>
      </c>
      <c r="B40" s="181" t="s">
        <v>56</v>
      </c>
      <c r="C40" s="189">
        <v>941535</v>
      </c>
      <c r="D40" s="73">
        <v>118247.0076</v>
      </c>
      <c r="E40" s="57">
        <f t="shared" si="1"/>
        <v>0.12558960378530803</v>
      </c>
    </row>
    <row r="41" spans="1:5" x14ac:dyDescent="0.2">
      <c r="A41" s="148" t="s">
        <v>258</v>
      </c>
      <c r="B41" s="179" t="s">
        <v>37</v>
      </c>
      <c r="C41" s="188">
        <v>2088650</v>
      </c>
      <c r="D41" s="70">
        <v>260709.62719999999</v>
      </c>
      <c r="E41" s="54">
        <f t="shared" si="1"/>
        <v>0.124822075120293</v>
      </c>
    </row>
    <row r="42" spans="1:5" x14ac:dyDescent="0.2">
      <c r="A42" s="152" t="s">
        <v>258</v>
      </c>
      <c r="B42" s="181" t="s">
        <v>42</v>
      </c>
      <c r="C42" s="189">
        <v>2384611</v>
      </c>
      <c r="D42" s="73">
        <v>292024.88739999995</v>
      </c>
      <c r="E42" s="57">
        <f t="shared" si="1"/>
        <v>0.12246227472740835</v>
      </c>
    </row>
    <row r="43" spans="1:5" x14ac:dyDescent="0.2">
      <c r="A43" s="148" t="s">
        <v>258</v>
      </c>
      <c r="B43" s="179" t="s">
        <v>23</v>
      </c>
      <c r="C43" s="188">
        <v>1090152</v>
      </c>
      <c r="D43" s="70">
        <v>130800.2696</v>
      </c>
      <c r="E43" s="54">
        <f t="shared" si="1"/>
        <v>0.11998351569322444</v>
      </c>
    </row>
    <row r="44" spans="1:5" x14ac:dyDescent="0.2">
      <c r="A44" s="152" t="s">
        <v>258</v>
      </c>
      <c r="B44" s="181" t="s">
        <v>67</v>
      </c>
      <c r="C44" s="189">
        <v>728164</v>
      </c>
      <c r="D44" s="73">
        <v>86483.810799999992</v>
      </c>
      <c r="E44" s="57">
        <f t="shared" si="1"/>
        <v>0.11876968759784882</v>
      </c>
    </row>
    <row r="45" spans="1:5" x14ac:dyDescent="0.2">
      <c r="A45" s="148" t="s">
        <v>258</v>
      </c>
      <c r="B45" s="179" t="s">
        <v>29</v>
      </c>
      <c r="C45" s="188">
        <v>1462000</v>
      </c>
      <c r="D45" s="70">
        <v>171798.23499999999</v>
      </c>
      <c r="E45" s="54">
        <f t="shared" si="1"/>
        <v>0.11750905266757865</v>
      </c>
    </row>
    <row r="46" spans="1:5" x14ac:dyDescent="0.2">
      <c r="A46" s="152" t="s">
        <v>259</v>
      </c>
      <c r="B46" s="181" t="s">
        <v>31</v>
      </c>
      <c r="C46" s="189">
        <v>548100</v>
      </c>
      <c r="D46" s="73">
        <v>62642</v>
      </c>
      <c r="E46" s="57">
        <f t="shared" si="1"/>
        <v>0.1142893632548805</v>
      </c>
    </row>
    <row r="47" spans="1:5" x14ac:dyDescent="0.2">
      <c r="A47" s="148" t="s">
        <v>259</v>
      </c>
      <c r="B47" s="179" t="s">
        <v>22</v>
      </c>
      <c r="C47" s="188">
        <v>9287608.3999999985</v>
      </c>
      <c r="D47" s="70">
        <v>1056585.4098</v>
      </c>
      <c r="E47" s="54">
        <f t="shared" si="1"/>
        <v>0.11376291552085682</v>
      </c>
    </row>
    <row r="48" spans="1:5" x14ac:dyDescent="0.2">
      <c r="A48" s="152" t="s">
        <v>259</v>
      </c>
      <c r="B48" s="181" t="s">
        <v>46</v>
      </c>
      <c r="C48" s="189">
        <v>526608</v>
      </c>
      <c r="D48" s="73">
        <v>59284.303</v>
      </c>
      <c r="E48" s="57">
        <f t="shared" si="1"/>
        <v>0.1125776725761857</v>
      </c>
    </row>
    <row r="49" spans="1:5" x14ac:dyDescent="0.2">
      <c r="A49" s="148" t="s">
        <v>259</v>
      </c>
      <c r="B49" s="179" t="s">
        <v>48</v>
      </c>
      <c r="C49" s="188">
        <v>892050</v>
      </c>
      <c r="D49" s="70">
        <v>99013.731799999994</v>
      </c>
      <c r="E49" s="54">
        <f t="shared" si="1"/>
        <v>0.11099571974665097</v>
      </c>
    </row>
    <row r="50" spans="1:5" x14ac:dyDescent="0.2">
      <c r="A50" s="152" t="s">
        <v>259</v>
      </c>
      <c r="B50" s="181" t="s">
        <v>39</v>
      </c>
      <c r="C50" s="189">
        <v>23842563</v>
      </c>
      <c r="D50" s="73">
        <v>2639066.9531999999</v>
      </c>
      <c r="E50" s="57">
        <f t="shared" si="1"/>
        <v>0.11068721735997929</v>
      </c>
    </row>
    <row r="51" spans="1:5" x14ac:dyDescent="0.2">
      <c r="A51" s="148" t="s">
        <v>259</v>
      </c>
      <c r="B51" s="179" t="s">
        <v>21</v>
      </c>
      <c r="C51" s="188">
        <v>1626220</v>
      </c>
      <c r="D51" s="70">
        <v>178771.5226</v>
      </c>
      <c r="E51" s="54">
        <f t="shared" si="1"/>
        <v>0.10993071208077627</v>
      </c>
    </row>
    <row r="52" spans="1:5" x14ac:dyDescent="0.2">
      <c r="A52" s="152" t="s">
        <v>260</v>
      </c>
      <c r="B52" s="181" t="s">
        <v>40</v>
      </c>
      <c r="C52" s="189">
        <v>4600421</v>
      </c>
      <c r="D52" s="73">
        <v>478736.28460000001</v>
      </c>
      <c r="E52" s="57">
        <f t="shared" si="1"/>
        <v>0.10406358126788831</v>
      </c>
    </row>
    <row r="53" spans="1:5" x14ac:dyDescent="0.2">
      <c r="A53" s="148" t="s">
        <v>260</v>
      </c>
      <c r="B53" s="179" t="s">
        <v>26</v>
      </c>
      <c r="C53" s="188">
        <v>2376039</v>
      </c>
      <c r="D53" s="70">
        <v>242151.25380000001</v>
      </c>
      <c r="E53" s="54">
        <f t="shared" si="1"/>
        <v>0.10191383803043637</v>
      </c>
    </row>
    <row r="54" spans="1:5" x14ac:dyDescent="0.2">
      <c r="A54" s="152" t="s">
        <v>260</v>
      </c>
      <c r="B54" s="181" t="s">
        <v>47</v>
      </c>
      <c r="C54" s="189">
        <v>2014154</v>
      </c>
      <c r="D54" s="73">
        <v>204738.75599999999</v>
      </c>
      <c r="E54" s="57">
        <f t="shared" si="1"/>
        <v>0.10165000094332409</v>
      </c>
    </row>
    <row r="55" spans="1:5" x14ac:dyDescent="0.2">
      <c r="A55" s="148" t="s">
        <v>260</v>
      </c>
      <c r="B55" s="179" t="s">
        <v>55</v>
      </c>
      <c r="C55" s="188">
        <v>926252</v>
      </c>
      <c r="D55" s="70">
        <v>92989.751599999989</v>
      </c>
      <c r="E55" s="54">
        <f t="shared" si="1"/>
        <v>0.10039357712587933</v>
      </c>
    </row>
    <row r="56" spans="1:5" x14ac:dyDescent="0.2">
      <c r="A56" s="152" t="s">
        <v>260</v>
      </c>
      <c r="B56" s="181" t="s">
        <v>36</v>
      </c>
      <c r="C56" s="189">
        <v>1597149</v>
      </c>
      <c r="D56" s="73">
        <v>157212.47</v>
      </c>
      <c r="E56" s="57">
        <f t="shared" si="1"/>
        <v>9.8433189389343131E-2</v>
      </c>
    </row>
    <row r="57" spans="1:5" x14ac:dyDescent="0.2">
      <c r="A57" s="148" t="s">
        <v>261</v>
      </c>
      <c r="B57" s="179" t="s">
        <v>34</v>
      </c>
      <c r="C57" s="188">
        <v>307607</v>
      </c>
      <c r="D57" s="70">
        <v>27817.8462</v>
      </c>
      <c r="E57" s="54">
        <f t="shared" si="1"/>
        <v>9.043307271941145E-2</v>
      </c>
    </row>
    <row r="58" spans="1:5" x14ac:dyDescent="0.2">
      <c r="A58" s="152" t="s">
        <v>261</v>
      </c>
      <c r="B58" s="181" t="s">
        <v>28</v>
      </c>
      <c r="C58" s="189">
        <v>889295</v>
      </c>
      <c r="D58" s="73">
        <v>80389.69279999999</v>
      </c>
      <c r="E58" s="57">
        <f t="shared" si="1"/>
        <v>9.0397104223008104E-2</v>
      </c>
    </row>
    <row r="59" spans="1:5" x14ac:dyDescent="0.2">
      <c r="A59" s="148" t="s">
        <v>261</v>
      </c>
      <c r="B59" s="179" t="s">
        <v>32</v>
      </c>
      <c r="C59" s="188">
        <v>467328</v>
      </c>
      <c r="D59" s="70">
        <v>40887.148999999998</v>
      </c>
      <c r="E59" s="54">
        <f t="shared" si="1"/>
        <v>8.7491331570117764E-2</v>
      </c>
    </row>
    <row r="60" spans="1:5" x14ac:dyDescent="0.2">
      <c r="A60" s="152" t="s">
        <v>261</v>
      </c>
      <c r="B60" s="181" t="s">
        <v>238</v>
      </c>
      <c r="C60" s="189">
        <v>448070</v>
      </c>
      <c r="D60" s="73">
        <v>38701.491600000001</v>
      </c>
      <c r="E60" s="57">
        <f t="shared" si="1"/>
        <v>8.637376213538063E-2</v>
      </c>
    </row>
    <row r="61" spans="1:5" x14ac:dyDescent="0.2">
      <c r="A61" s="148" t="s">
        <v>262</v>
      </c>
      <c r="B61" s="179" t="s">
        <v>61</v>
      </c>
      <c r="C61" s="188">
        <v>1219321</v>
      </c>
      <c r="D61" s="70">
        <v>82351.481799999994</v>
      </c>
      <c r="E61" s="54">
        <f t="shared" si="1"/>
        <v>6.7538803809661277E-2</v>
      </c>
    </row>
    <row r="62" spans="1:5" x14ac:dyDescent="0.2">
      <c r="A62" s="152" t="s">
        <v>262</v>
      </c>
      <c r="B62" s="181" t="s">
        <v>242</v>
      </c>
      <c r="C62" s="189">
        <v>304279.5</v>
      </c>
      <c r="D62" s="73">
        <v>20542.409</v>
      </c>
      <c r="E62" s="57">
        <f t="shared" si="1"/>
        <v>6.7511643078156755E-2</v>
      </c>
    </row>
    <row r="63" spans="1:5" x14ac:dyDescent="0.2">
      <c r="A63" s="148" t="s">
        <v>263</v>
      </c>
      <c r="B63" s="179" t="s">
        <v>241</v>
      </c>
      <c r="C63" s="188">
        <v>157383</v>
      </c>
      <c r="D63" s="70">
        <v>9351</v>
      </c>
      <c r="E63" s="54">
        <f t="shared" si="1"/>
        <v>5.9415565848916337E-2</v>
      </c>
    </row>
    <row r="64" spans="1:5" x14ac:dyDescent="0.2">
      <c r="A64" s="152" t="s">
        <v>264</v>
      </c>
      <c r="B64" s="181" t="s">
        <v>243</v>
      </c>
      <c r="C64" s="189">
        <v>258331</v>
      </c>
      <c r="D64" s="73">
        <v>5316.1260000000002</v>
      </c>
      <c r="E64" s="57">
        <f t="shared" si="1"/>
        <v>2.0578738130537955E-2</v>
      </c>
    </row>
    <row r="65" spans="1:5" x14ac:dyDescent="0.2">
      <c r="A65" s="148" t="s">
        <v>265</v>
      </c>
      <c r="B65" s="179" t="s">
        <v>199</v>
      </c>
      <c r="C65" s="188">
        <v>155979</v>
      </c>
      <c r="D65" s="70">
        <v>976.76499999999999</v>
      </c>
      <c r="E65" s="54">
        <f t="shared" si="1"/>
        <v>6.2621570852486553E-3</v>
      </c>
    </row>
    <row r="66" spans="1:5" x14ac:dyDescent="0.2">
      <c r="A66" s="152" t="s">
        <v>266</v>
      </c>
      <c r="B66" s="181" t="s">
        <v>200</v>
      </c>
      <c r="C66" s="189">
        <v>169109</v>
      </c>
      <c r="D66" s="73">
        <v>450</v>
      </c>
      <c r="E66" s="57">
        <f t="shared" si="1"/>
        <v>2.6610056235918844E-3</v>
      </c>
    </row>
    <row r="67" spans="1:5" x14ac:dyDescent="0.2">
      <c r="A67" s="148" t="s">
        <v>266</v>
      </c>
      <c r="B67" s="179" t="s">
        <v>244</v>
      </c>
      <c r="C67" s="188">
        <v>62793</v>
      </c>
      <c r="D67" s="70">
        <v>0</v>
      </c>
      <c r="E67" s="54">
        <f t="shared" si="1"/>
        <v>0</v>
      </c>
    </row>
    <row r="68" spans="1:5" x14ac:dyDescent="0.2">
      <c r="A68" s="152" t="s">
        <v>266</v>
      </c>
      <c r="B68" s="181" t="s">
        <v>245</v>
      </c>
      <c r="C68" s="189">
        <v>43659.6</v>
      </c>
      <c r="D68" s="73">
        <v>0</v>
      </c>
      <c r="E68" s="57">
        <f t="shared" si="1"/>
        <v>0</v>
      </c>
    </row>
    <row r="69" spans="1:5" ht="13.5" thickBot="1" x14ac:dyDescent="0.25">
      <c r="A69" s="223"/>
      <c r="B69" s="220" t="s">
        <v>170</v>
      </c>
      <c r="C69" s="195">
        <v>459669257.5</v>
      </c>
      <c r="D69" s="77">
        <v>65688963.2522</v>
      </c>
      <c r="E69" s="60">
        <f t="shared" ref="E69" si="2">+D69/C69</f>
        <v>0.14290484338557272</v>
      </c>
    </row>
    <row r="70" spans="1:5" ht="13.5" thickTop="1" x14ac:dyDescent="0.2">
      <c r="D70" s="73"/>
    </row>
  </sheetData>
  <sheetProtection algorithmName="SHA-512" hashValue="jMY0Yt5DjG0WsRttDeJXdqix8R/ZfSXwrXrhAnW+fhEyqVVwD+oX6YA+8RJaeGhG4FYildsmZGCeDDAmenKFPQ==" saltValue="pHCbY6aZpQA7WRjpGE9gBg==" spinCount="100000" sheet="1" objects="1" scenarios="1" insertColumns="0" insertRows="0" sort="0" autoFilter="0" pivotTables="0"/>
  <sortState xmlns:xlrd2="http://schemas.microsoft.com/office/spreadsheetml/2017/richdata2" ref="B5:E68">
    <sortCondition descending="1" ref="E5:E68"/>
  </sortState>
  <pageMargins left="0.7" right="0.7" top="0.75" bottom="0.75" header="0.3" footer="0.3"/>
  <ignoredErrors>
    <ignoredError sqref="A7:A8 A63:A6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82CF-6EBB-4074-87EA-1E062E9A38D0}">
  <dimension ref="A1:I63"/>
  <sheetViews>
    <sheetView workbookViewId="0">
      <selection activeCell="E71" sqref="E71"/>
    </sheetView>
  </sheetViews>
  <sheetFormatPr defaultRowHeight="12.75" x14ac:dyDescent="0.2"/>
  <cols>
    <col min="1" max="1" width="9.140625" style="3"/>
    <col min="2" max="2" width="34.85546875" style="3" customWidth="1"/>
    <col min="3" max="3" width="12.28515625" style="3" customWidth="1"/>
    <col min="4" max="4" width="15.42578125" style="3" customWidth="1"/>
    <col min="5" max="5" width="13" style="3" customWidth="1"/>
    <col min="6" max="6" width="14.7109375" style="3" customWidth="1"/>
    <col min="7" max="7" width="14" style="3" customWidth="1"/>
    <col min="8" max="16384" width="9.140625" style="3"/>
  </cols>
  <sheetData>
    <row r="1" spans="1:9" s="6" customFormat="1" x14ac:dyDescent="0.2">
      <c r="A1" s="6" t="s">
        <v>267</v>
      </c>
      <c r="C1" s="10"/>
      <c r="D1" s="31"/>
      <c r="E1" s="31"/>
      <c r="F1" s="10"/>
      <c r="G1" s="10"/>
      <c r="I1" s="6">
        <v>11</v>
      </c>
    </row>
    <row r="2" spans="1:9" s="6" customFormat="1" x14ac:dyDescent="0.2">
      <c r="A2" s="6" t="s">
        <v>268</v>
      </c>
      <c r="C2" s="10"/>
      <c r="D2" s="31"/>
      <c r="E2" s="31"/>
      <c r="F2" s="10"/>
      <c r="G2" s="10"/>
    </row>
    <row r="3" spans="1:9" s="6" customFormat="1" x14ac:dyDescent="0.2">
      <c r="A3" s="6" t="s">
        <v>269</v>
      </c>
      <c r="C3" s="10"/>
      <c r="D3" s="31"/>
      <c r="E3" s="31"/>
      <c r="F3" s="10"/>
      <c r="G3" s="10"/>
    </row>
    <row r="4" spans="1:9" x14ac:dyDescent="0.2">
      <c r="B4" s="2"/>
      <c r="C4" s="12"/>
      <c r="D4" s="32"/>
      <c r="E4" s="32"/>
      <c r="F4" s="12"/>
      <c r="G4" s="12"/>
    </row>
    <row r="5" spans="1:9" ht="22.5" customHeight="1" x14ac:dyDescent="0.2">
      <c r="C5" s="12"/>
      <c r="D5" s="415" t="s">
        <v>270</v>
      </c>
      <c r="E5" s="416"/>
      <c r="F5" s="417" t="s">
        <v>271</v>
      </c>
      <c r="G5" s="418"/>
    </row>
    <row r="6" spans="1:9" ht="25.5" x14ac:dyDescent="0.2">
      <c r="A6" s="33" t="s">
        <v>272</v>
      </c>
      <c r="B6" s="227" t="s">
        <v>4</v>
      </c>
      <c r="C6" s="227" t="s">
        <v>273</v>
      </c>
      <c r="D6" s="34" t="s">
        <v>178</v>
      </c>
      <c r="E6" s="30" t="s">
        <v>179</v>
      </c>
      <c r="F6" s="34" t="s">
        <v>178</v>
      </c>
      <c r="G6" s="30" t="s">
        <v>179</v>
      </c>
    </row>
    <row r="7" spans="1:9" x14ac:dyDescent="0.2">
      <c r="A7" s="225">
        <v>1</v>
      </c>
      <c r="B7" s="179" t="s">
        <v>63</v>
      </c>
      <c r="C7" s="228">
        <v>42.375</v>
      </c>
      <c r="D7" s="230">
        <v>6841.6228908554576</v>
      </c>
      <c r="E7" s="231">
        <v>5732.9548554572266</v>
      </c>
      <c r="F7" s="230">
        <v>6449.1338997050152</v>
      </c>
      <c r="G7" s="231">
        <v>5340.4658643067842</v>
      </c>
    </row>
    <row r="8" spans="1:9" x14ac:dyDescent="0.2">
      <c r="A8" s="226">
        <v>2</v>
      </c>
      <c r="B8" s="181" t="s">
        <v>61</v>
      </c>
      <c r="C8" s="229">
        <v>13.875</v>
      </c>
      <c r="D8" s="232">
        <v>6085.4983783783782</v>
      </c>
      <c r="E8" s="233">
        <v>6085.4983783783782</v>
      </c>
      <c r="F8" s="232">
        <v>5716.0310630630629</v>
      </c>
      <c r="G8" s="233">
        <v>5716.0310630630629</v>
      </c>
    </row>
    <row r="9" spans="1:9" x14ac:dyDescent="0.2">
      <c r="A9" s="225">
        <v>3</v>
      </c>
      <c r="B9" s="179" t="s">
        <v>31</v>
      </c>
      <c r="C9" s="228">
        <v>11.625</v>
      </c>
      <c r="D9" s="230">
        <v>5467.5268817204305</v>
      </c>
      <c r="E9" s="231">
        <v>4793.8064516129025</v>
      </c>
      <c r="F9" s="230">
        <v>5388.5591397849457</v>
      </c>
      <c r="G9" s="231">
        <v>4714.8387096774195</v>
      </c>
    </row>
    <row r="10" spans="1:9" x14ac:dyDescent="0.2">
      <c r="A10" s="226">
        <v>4</v>
      </c>
      <c r="B10" s="181" t="s">
        <v>59</v>
      </c>
      <c r="C10" s="229">
        <v>35.375</v>
      </c>
      <c r="D10" s="232">
        <v>5281.8834204946997</v>
      </c>
      <c r="E10" s="233">
        <v>4795.2655830388694</v>
      </c>
      <c r="F10" s="232">
        <v>4992.113752650177</v>
      </c>
      <c r="G10" s="233">
        <v>4505.4959151943467</v>
      </c>
    </row>
    <row r="11" spans="1:9" x14ac:dyDescent="0.2">
      <c r="A11" s="225">
        <v>5</v>
      </c>
      <c r="B11" s="179" t="s">
        <v>35</v>
      </c>
      <c r="C11" s="228">
        <v>21</v>
      </c>
      <c r="D11" s="230">
        <v>5226.3754285714285</v>
      </c>
      <c r="E11" s="231">
        <v>4755.6135238095239</v>
      </c>
      <c r="F11" s="230">
        <v>4742.9431428571424</v>
      </c>
      <c r="G11" s="231">
        <v>4272.1812380952379</v>
      </c>
    </row>
    <row r="12" spans="1:9" x14ac:dyDescent="0.2">
      <c r="A12" s="226">
        <v>6</v>
      </c>
      <c r="B12" s="181" t="s">
        <v>64</v>
      </c>
      <c r="C12" s="229">
        <v>35.125</v>
      </c>
      <c r="D12" s="232">
        <v>5044.6940355871884</v>
      </c>
      <c r="E12" s="233">
        <v>4294.563644128114</v>
      </c>
      <c r="F12" s="232">
        <v>4563.1730391459078</v>
      </c>
      <c r="G12" s="233">
        <v>3813.0426476868324</v>
      </c>
    </row>
    <row r="13" spans="1:9" x14ac:dyDescent="0.2">
      <c r="A13" s="225">
        <v>7</v>
      </c>
      <c r="B13" s="179" t="s">
        <v>48</v>
      </c>
      <c r="C13" s="228">
        <v>21.375</v>
      </c>
      <c r="D13" s="230">
        <v>4902.4631111111112</v>
      </c>
      <c r="E13" s="231">
        <v>3439.5476959064326</v>
      </c>
      <c r="F13" s="230">
        <v>4479.9338011695909</v>
      </c>
      <c r="G13" s="231">
        <v>3017.0183859649123</v>
      </c>
    </row>
    <row r="14" spans="1:9" x14ac:dyDescent="0.2">
      <c r="A14" s="226">
        <v>8</v>
      </c>
      <c r="B14" s="181" t="s">
        <v>30</v>
      </c>
      <c r="C14" s="229">
        <v>121.125</v>
      </c>
      <c r="D14" s="232">
        <v>4750.0423199174402</v>
      </c>
      <c r="E14" s="233">
        <v>4286.3868895768828</v>
      </c>
      <c r="F14" s="232">
        <v>4173.8240660474712</v>
      </c>
      <c r="G14" s="233">
        <v>3710.1686357069143</v>
      </c>
    </row>
    <row r="15" spans="1:9" x14ac:dyDescent="0.2">
      <c r="A15" s="225">
        <v>9</v>
      </c>
      <c r="B15" s="179" t="s">
        <v>62</v>
      </c>
      <c r="C15" s="228">
        <v>33.5</v>
      </c>
      <c r="D15" s="230">
        <v>4414.4528955223877</v>
      </c>
      <c r="E15" s="231">
        <v>4101.0211343283581</v>
      </c>
      <c r="F15" s="230">
        <v>4160.9028955223885</v>
      </c>
      <c r="G15" s="231">
        <v>3847.4711343283584</v>
      </c>
    </row>
    <row r="16" spans="1:9" x14ac:dyDescent="0.2">
      <c r="A16" s="226">
        <v>10</v>
      </c>
      <c r="B16" s="181" t="s">
        <v>28</v>
      </c>
      <c r="C16" s="229">
        <v>20.375</v>
      </c>
      <c r="D16" s="232">
        <v>4084.6802944785277</v>
      </c>
      <c r="E16" s="233">
        <v>3495.9794355828221</v>
      </c>
      <c r="F16" s="232">
        <v>3911.3837546012273</v>
      </c>
      <c r="G16" s="233">
        <v>3322.6828957055218</v>
      </c>
    </row>
    <row r="17" spans="1:7" x14ac:dyDescent="0.2">
      <c r="A17" s="225">
        <v>11</v>
      </c>
      <c r="B17" s="179" t="s">
        <v>23</v>
      </c>
      <c r="C17" s="228">
        <v>33.125</v>
      </c>
      <c r="D17" s="230">
        <v>4384.4886339622644</v>
      </c>
      <c r="E17" s="231">
        <v>4063.3450867924525</v>
      </c>
      <c r="F17" s="230">
        <v>3902.2473660377359</v>
      </c>
      <c r="G17" s="231">
        <v>3581.1038188679245</v>
      </c>
    </row>
    <row r="18" spans="1:7" x14ac:dyDescent="0.2">
      <c r="A18" s="226">
        <v>12</v>
      </c>
      <c r="B18" s="181" t="s">
        <v>49</v>
      </c>
      <c r="C18" s="229">
        <v>272.625</v>
      </c>
      <c r="D18" s="232">
        <v>4221.8469215955984</v>
      </c>
      <c r="E18" s="233">
        <v>3631.6335075653374</v>
      </c>
      <c r="F18" s="232">
        <v>3893.1543365428702</v>
      </c>
      <c r="G18" s="233">
        <v>3302.9409225126092</v>
      </c>
    </row>
    <row r="19" spans="1:7" x14ac:dyDescent="0.2">
      <c r="A19" s="225">
        <v>13</v>
      </c>
      <c r="B19" s="179" t="s">
        <v>51</v>
      </c>
      <c r="C19" s="228">
        <v>41.375</v>
      </c>
      <c r="D19" s="230">
        <v>4304.5719154078552</v>
      </c>
      <c r="E19" s="231">
        <v>3706.3953353474321</v>
      </c>
      <c r="F19" s="230">
        <v>3858.9072386706948</v>
      </c>
      <c r="G19" s="231">
        <v>3260.7306586102718</v>
      </c>
    </row>
    <row r="20" spans="1:7" x14ac:dyDescent="0.2">
      <c r="A20" s="226">
        <v>14</v>
      </c>
      <c r="B20" s="181" t="s">
        <v>47</v>
      </c>
      <c r="C20" s="229">
        <v>53.625</v>
      </c>
      <c r="D20" s="232">
        <v>4085.5611934731933</v>
      </c>
      <c r="E20" s="233">
        <v>3623.0851095571093</v>
      </c>
      <c r="F20" s="232">
        <v>3817.9721398601396</v>
      </c>
      <c r="G20" s="233">
        <v>3355.4960559440556</v>
      </c>
    </row>
    <row r="21" spans="1:7" x14ac:dyDescent="0.2">
      <c r="A21" s="225">
        <v>15</v>
      </c>
      <c r="B21" s="179" t="s">
        <v>50</v>
      </c>
      <c r="C21" s="228">
        <v>237</v>
      </c>
      <c r="D21" s="230">
        <v>4213.7952320675104</v>
      </c>
      <c r="E21" s="231">
        <v>3795.6904725738395</v>
      </c>
      <c r="F21" s="230">
        <v>3792.9176708860759</v>
      </c>
      <c r="G21" s="231">
        <v>3374.8129113924051</v>
      </c>
    </row>
    <row r="22" spans="1:7" x14ac:dyDescent="0.2">
      <c r="A22" s="226">
        <v>16</v>
      </c>
      <c r="B22" s="181" t="s">
        <v>15</v>
      </c>
      <c r="C22" s="229">
        <v>222.5</v>
      </c>
      <c r="D22" s="232">
        <v>4126.2195415730339</v>
      </c>
      <c r="E22" s="233">
        <v>4026.6647101123594</v>
      </c>
      <c r="F22" s="232">
        <v>3721.2123775280902</v>
      </c>
      <c r="G22" s="233">
        <v>3621.6575460674158</v>
      </c>
    </row>
    <row r="23" spans="1:7" x14ac:dyDescent="0.2">
      <c r="A23" s="225">
        <v>17</v>
      </c>
      <c r="B23" s="179" t="s">
        <v>45</v>
      </c>
      <c r="C23" s="228">
        <v>35.75</v>
      </c>
      <c r="D23" s="230">
        <v>4009.3388251748252</v>
      </c>
      <c r="E23" s="231">
        <v>3648.8667132867131</v>
      </c>
      <c r="F23" s="230">
        <v>3692.5552727272729</v>
      </c>
      <c r="G23" s="231">
        <v>3332.0831608391609</v>
      </c>
    </row>
    <row r="24" spans="1:7" x14ac:dyDescent="0.2">
      <c r="A24" s="226">
        <v>18</v>
      </c>
      <c r="B24" s="181" t="s">
        <v>24</v>
      </c>
      <c r="C24" s="229">
        <v>196</v>
      </c>
      <c r="D24" s="232">
        <v>3996.2930102040814</v>
      </c>
      <c r="E24" s="233">
        <v>3482.6846224489796</v>
      </c>
      <c r="F24" s="232">
        <v>3543.741</v>
      </c>
      <c r="G24" s="233">
        <v>3030.1326122448982</v>
      </c>
    </row>
    <row r="25" spans="1:7" x14ac:dyDescent="0.2">
      <c r="A25" s="225">
        <v>19</v>
      </c>
      <c r="B25" s="179" t="s">
        <v>25</v>
      </c>
      <c r="C25" s="228">
        <v>51.75</v>
      </c>
      <c r="D25" s="230">
        <v>4118.8374106280189</v>
      </c>
      <c r="E25" s="231">
        <v>3578.1924830917874</v>
      </c>
      <c r="F25" s="230">
        <v>3493.8715362318844</v>
      </c>
      <c r="G25" s="231">
        <v>2953.2266086956524</v>
      </c>
    </row>
    <row r="26" spans="1:7" x14ac:dyDescent="0.2">
      <c r="A26" s="226">
        <v>20</v>
      </c>
      <c r="B26" s="181" t="s">
        <v>53</v>
      </c>
      <c r="C26" s="229">
        <v>621</v>
      </c>
      <c r="D26" s="232">
        <v>3872.79414331723</v>
      </c>
      <c r="E26" s="233">
        <v>3472.0819323671499</v>
      </c>
      <c r="F26" s="232">
        <v>3491.5859049919486</v>
      </c>
      <c r="G26" s="233">
        <v>3090.8736940418676</v>
      </c>
    </row>
    <row r="27" spans="1:7" x14ac:dyDescent="0.2">
      <c r="A27" s="225">
        <v>21</v>
      </c>
      <c r="B27" s="179" t="s">
        <v>57</v>
      </c>
      <c r="C27" s="228">
        <v>89.75</v>
      </c>
      <c r="D27" s="230">
        <v>3950.4261615598884</v>
      </c>
      <c r="E27" s="231">
        <v>3678.8920334261838</v>
      </c>
      <c r="F27" s="230">
        <v>3461.8188077994428</v>
      </c>
      <c r="G27" s="231">
        <v>3190.2846796657382</v>
      </c>
    </row>
    <row r="28" spans="1:7" x14ac:dyDescent="0.2">
      <c r="A28" s="226">
        <v>22</v>
      </c>
      <c r="B28" s="181" t="s">
        <v>34</v>
      </c>
      <c r="C28" s="229">
        <v>8</v>
      </c>
      <c r="D28" s="232">
        <v>3683.810125</v>
      </c>
      <c r="E28" s="233">
        <v>3484.060125</v>
      </c>
      <c r="F28" s="232">
        <v>3459.2468749999998</v>
      </c>
      <c r="G28" s="233">
        <v>3259.4968749999998</v>
      </c>
    </row>
    <row r="29" spans="1:7" x14ac:dyDescent="0.2">
      <c r="A29" s="225">
        <v>23</v>
      </c>
      <c r="B29" s="179" t="s">
        <v>44</v>
      </c>
      <c r="C29" s="228">
        <v>66.125</v>
      </c>
      <c r="D29" s="230">
        <v>3878.0555160680528</v>
      </c>
      <c r="E29" s="231">
        <v>3380.9586238185257</v>
      </c>
      <c r="F29" s="230">
        <v>3436.2692022684309</v>
      </c>
      <c r="G29" s="231">
        <v>2939.1723100189038</v>
      </c>
    </row>
    <row r="30" spans="1:7" x14ac:dyDescent="0.2">
      <c r="A30" s="226">
        <v>24</v>
      </c>
      <c r="B30" s="181" t="s">
        <v>56</v>
      </c>
      <c r="C30" s="229">
        <v>33.25</v>
      </c>
      <c r="D30" s="232">
        <v>3916.0700751879699</v>
      </c>
      <c r="E30" s="233">
        <v>3659.6342255639097</v>
      </c>
      <c r="F30" s="232">
        <v>3431.1724511278198</v>
      </c>
      <c r="G30" s="233">
        <v>3174.7366015037596</v>
      </c>
    </row>
    <row r="31" spans="1:7" x14ac:dyDescent="0.2">
      <c r="A31" s="225">
        <v>25</v>
      </c>
      <c r="B31" s="179" t="s">
        <v>46</v>
      </c>
      <c r="C31" s="228">
        <v>17.25</v>
      </c>
      <c r="D31" s="230">
        <v>3690.0076521739129</v>
      </c>
      <c r="E31" s="231">
        <v>3330.2975072463769</v>
      </c>
      <c r="F31" s="230">
        <v>3384.0184927536229</v>
      </c>
      <c r="G31" s="231">
        <v>3024.3083478260869</v>
      </c>
    </row>
    <row r="32" spans="1:7" x14ac:dyDescent="0.2">
      <c r="A32" s="226">
        <v>26</v>
      </c>
      <c r="B32" s="181" t="s">
        <v>13</v>
      </c>
      <c r="C32" s="229">
        <v>5424.375</v>
      </c>
      <c r="D32" s="232">
        <v>3667.5357046664362</v>
      </c>
      <c r="E32" s="233">
        <v>3341.1268616200023</v>
      </c>
      <c r="F32" s="232">
        <v>3383.0148811614245</v>
      </c>
      <c r="G32" s="233">
        <v>3056.60603811499</v>
      </c>
    </row>
    <row r="33" spans="1:7" x14ac:dyDescent="0.2">
      <c r="A33" s="225">
        <v>27</v>
      </c>
      <c r="B33" s="179" t="s">
        <v>58</v>
      </c>
      <c r="C33" s="228">
        <v>125.375</v>
      </c>
      <c r="D33" s="230">
        <v>3674.6967178464606</v>
      </c>
      <c r="E33" s="231">
        <v>3305.5973918245263</v>
      </c>
      <c r="F33" s="230">
        <v>3377.0266241276172</v>
      </c>
      <c r="G33" s="231">
        <v>3007.9272981056833</v>
      </c>
    </row>
    <row r="34" spans="1:7" x14ac:dyDescent="0.2">
      <c r="A34" s="226">
        <v>28</v>
      </c>
      <c r="B34" s="181" t="s">
        <v>38</v>
      </c>
      <c r="C34" s="229">
        <v>242.875</v>
      </c>
      <c r="D34" s="232">
        <v>3855.3222480699951</v>
      </c>
      <c r="E34" s="233">
        <v>3548.4617313432836</v>
      </c>
      <c r="F34" s="232">
        <v>3356.7676829644879</v>
      </c>
      <c r="G34" s="233">
        <v>3049.9071662377764</v>
      </c>
    </row>
    <row r="35" spans="1:7" x14ac:dyDescent="0.2">
      <c r="A35" s="225">
        <v>29</v>
      </c>
      <c r="B35" s="179" t="s">
        <v>41</v>
      </c>
      <c r="C35" s="228">
        <v>110</v>
      </c>
      <c r="D35" s="230">
        <v>3610.8666363636362</v>
      </c>
      <c r="E35" s="231">
        <v>3075.6011818181814</v>
      </c>
      <c r="F35" s="230">
        <v>3184.0455545454547</v>
      </c>
      <c r="G35" s="231">
        <v>2648.7800999999999</v>
      </c>
    </row>
    <row r="36" spans="1:7" x14ac:dyDescent="0.2">
      <c r="A36" s="226">
        <v>30</v>
      </c>
      <c r="B36" s="181" t="s">
        <v>36</v>
      </c>
      <c r="C36" s="229">
        <v>48.375</v>
      </c>
      <c r="D36" s="232">
        <v>3642.7539844961243</v>
      </c>
      <c r="E36" s="233">
        <v>3407.4093643410852</v>
      </c>
      <c r="F36" s="232">
        <v>3172.1523514211885</v>
      </c>
      <c r="G36" s="233">
        <v>2936.8077312661499</v>
      </c>
    </row>
    <row r="37" spans="1:7" x14ac:dyDescent="0.2">
      <c r="A37" s="225">
        <v>31</v>
      </c>
      <c r="B37" s="179" t="s">
        <v>21</v>
      </c>
      <c r="C37" s="228">
        <v>54.125</v>
      </c>
      <c r="D37" s="230">
        <v>3586.4663833718246</v>
      </c>
      <c r="E37" s="231">
        <v>3268.2155196304852</v>
      </c>
      <c r="F37" s="230">
        <v>3168.9005635103927</v>
      </c>
      <c r="G37" s="231">
        <v>2850.6496997690533</v>
      </c>
    </row>
    <row r="38" spans="1:7" x14ac:dyDescent="0.2">
      <c r="A38" s="226">
        <v>32</v>
      </c>
      <c r="B38" s="181" t="s">
        <v>17</v>
      </c>
      <c r="C38" s="229">
        <v>1522.5</v>
      </c>
      <c r="D38" s="232">
        <v>3521.1800262725783</v>
      </c>
      <c r="E38" s="233">
        <v>3315.798826272578</v>
      </c>
      <c r="F38" s="232">
        <v>3157.487488998358</v>
      </c>
      <c r="G38" s="233">
        <v>2952.1062889983577</v>
      </c>
    </row>
    <row r="39" spans="1:7" x14ac:dyDescent="0.2">
      <c r="A39" s="225">
        <v>33</v>
      </c>
      <c r="B39" s="179" t="s">
        <v>16</v>
      </c>
      <c r="C39" s="228">
        <v>824.875</v>
      </c>
      <c r="D39" s="230">
        <v>3637.5821585088652</v>
      </c>
      <c r="E39" s="231">
        <v>3229.6653274738596</v>
      </c>
      <c r="F39" s="230">
        <v>3152.8312180633429</v>
      </c>
      <c r="G39" s="231">
        <v>2744.9143870283374</v>
      </c>
    </row>
    <row r="40" spans="1:7" x14ac:dyDescent="0.2">
      <c r="A40" s="226">
        <v>34</v>
      </c>
      <c r="B40" s="181" t="s">
        <v>54</v>
      </c>
      <c r="C40" s="229">
        <v>119.75</v>
      </c>
      <c r="D40" s="232">
        <v>3437.0726346555325</v>
      </c>
      <c r="E40" s="233">
        <v>3134.3335281837158</v>
      </c>
      <c r="F40" s="232">
        <v>3124.5152484342379</v>
      </c>
      <c r="G40" s="233">
        <v>2821.7761419624217</v>
      </c>
    </row>
    <row r="41" spans="1:7" x14ac:dyDescent="0.2">
      <c r="A41" s="225">
        <v>35</v>
      </c>
      <c r="B41" s="179" t="s">
        <v>37</v>
      </c>
      <c r="C41" s="228">
        <v>82.125</v>
      </c>
      <c r="D41" s="230">
        <v>3400.6424718417047</v>
      </c>
      <c r="E41" s="231">
        <v>3050.5649923896499</v>
      </c>
      <c r="F41" s="230">
        <v>3090.9905631659053</v>
      </c>
      <c r="G41" s="231">
        <v>2740.9130837138509</v>
      </c>
    </row>
    <row r="42" spans="1:7" x14ac:dyDescent="0.2">
      <c r="A42" s="226">
        <v>36</v>
      </c>
      <c r="B42" s="181" t="s">
        <v>60</v>
      </c>
      <c r="C42" s="229">
        <v>211.625</v>
      </c>
      <c r="D42" s="232">
        <v>3596.7370490253988</v>
      </c>
      <c r="E42" s="233">
        <v>3074.0341547548728</v>
      </c>
      <c r="F42" s="232">
        <v>3076.1365859421148</v>
      </c>
      <c r="G42" s="233">
        <v>2553.4336916715888</v>
      </c>
    </row>
    <row r="43" spans="1:7" x14ac:dyDescent="0.2">
      <c r="A43" s="225">
        <v>37</v>
      </c>
      <c r="B43" s="179" t="s">
        <v>14</v>
      </c>
      <c r="C43" s="228">
        <v>1808</v>
      </c>
      <c r="D43" s="230">
        <v>3431.1346908185842</v>
      </c>
      <c r="E43" s="231">
        <v>3162.3627461283186</v>
      </c>
      <c r="F43" s="230">
        <v>3045.1030132743363</v>
      </c>
      <c r="G43" s="231">
        <v>2776.3310685840711</v>
      </c>
    </row>
    <row r="44" spans="1:7" x14ac:dyDescent="0.2">
      <c r="A44" s="226">
        <v>38</v>
      </c>
      <c r="B44" s="181" t="s">
        <v>33</v>
      </c>
      <c r="C44" s="229">
        <v>61.25</v>
      </c>
      <c r="D44" s="232">
        <v>3273.7559510204078</v>
      </c>
      <c r="E44" s="233">
        <v>3073.668375510204</v>
      </c>
      <c r="F44" s="232">
        <v>2966.3143020408161</v>
      </c>
      <c r="G44" s="233">
        <v>2766.2267265306123</v>
      </c>
    </row>
    <row r="45" spans="1:7" x14ac:dyDescent="0.2">
      <c r="A45" s="225">
        <v>39</v>
      </c>
      <c r="B45" s="179" t="s">
        <v>32</v>
      </c>
      <c r="C45" s="228">
        <v>14</v>
      </c>
      <c r="D45" s="230">
        <v>3136.353714285714</v>
      </c>
      <c r="E45" s="231">
        <v>2823.9054285714287</v>
      </c>
      <c r="F45" s="230">
        <v>2920.5106428571426</v>
      </c>
      <c r="G45" s="231">
        <v>2608.0623571428573</v>
      </c>
    </row>
    <row r="46" spans="1:7" x14ac:dyDescent="0.2">
      <c r="A46" s="226">
        <v>40</v>
      </c>
      <c r="B46" s="181" t="s">
        <v>29</v>
      </c>
      <c r="C46" s="229">
        <v>58.75</v>
      </c>
      <c r="D46" s="232">
        <v>3242.140340425532</v>
      </c>
      <c r="E46" s="233">
        <v>3174.0553021276596</v>
      </c>
      <c r="F46" s="232">
        <v>2917.9665191489362</v>
      </c>
      <c r="G46" s="233">
        <v>2849.8814808510638</v>
      </c>
    </row>
    <row r="47" spans="1:7" x14ac:dyDescent="0.2">
      <c r="A47" s="225">
        <v>41</v>
      </c>
      <c r="B47" s="179" t="s">
        <v>20</v>
      </c>
      <c r="C47" s="228">
        <v>81.375</v>
      </c>
      <c r="D47" s="230">
        <v>3307.2052964669742</v>
      </c>
      <c r="E47" s="231">
        <v>2926.2391029185865</v>
      </c>
      <c r="F47" s="230">
        <v>2868.0846205837174</v>
      </c>
      <c r="G47" s="231">
        <v>2487.1184270353301</v>
      </c>
    </row>
    <row r="48" spans="1:7" x14ac:dyDescent="0.2">
      <c r="A48" s="226">
        <v>42</v>
      </c>
      <c r="B48" s="181" t="s">
        <v>27</v>
      </c>
      <c r="C48" s="229">
        <v>84.375</v>
      </c>
      <c r="D48" s="232">
        <v>3359.5052799999999</v>
      </c>
      <c r="E48" s="233">
        <v>2867.5468088888888</v>
      </c>
      <c r="F48" s="232">
        <v>2861.5129837037034</v>
      </c>
      <c r="G48" s="233">
        <v>2369.5545125925928</v>
      </c>
    </row>
    <row r="49" spans="1:7" x14ac:dyDescent="0.2">
      <c r="A49" s="225">
        <v>43</v>
      </c>
      <c r="B49" s="179" t="s">
        <v>26</v>
      </c>
      <c r="C49" s="228">
        <v>82.125</v>
      </c>
      <c r="D49" s="230">
        <v>3313.9829649923895</v>
      </c>
      <c r="E49" s="231">
        <v>3026.7855951293759</v>
      </c>
      <c r="F49" s="230">
        <v>2847.2589223744294</v>
      </c>
      <c r="G49" s="231">
        <v>2560.0615525114154</v>
      </c>
    </row>
    <row r="50" spans="1:7" x14ac:dyDescent="0.2">
      <c r="A50" s="226">
        <v>44</v>
      </c>
      <c r="B50" s="181" t="s">
        <v>40</v>
      </c>
      <c r="C50" s="229">
        <v>163.5</v>
      </c>
      <c r="D50" s="232">
        <v>3096.7707767584097</v>
      </c>
      <c r="E50" s="233">
        <v>2794.1638042813456</v>
      </c>
      <c r="F50" s="232">
        <v>2807.1665259938836</v>
      </c>
      <c r="G50" s="233">
        <v>2504.5595535168195</v>
      </c>
    </row>
    <row r="51" spans="1:7" x14ac:dyDescent="0.2">
      <c r="A51" s="225">
        <v>45</v>
      </c>
      <c r="B51" s="179" t="s">
        <v>18</v>
      </c>
      <c r="C51" s="228">
        <v>827.875</v>
      </c>
      <c r="D51" s="230">
        <v>3080.252046504605</v>
      </c>
      <c r="E51" s="231">
        <v>2658.3644970557148</v>
      </c>
      <c r="F51" s="230">
        <v>2774.2634008757359</v>
      </c>
      <c r="G51" s="231">
        <v>2352.3758514268457</v>
      </c>
    </row>
    <row r="52" spans="1:7" x14ac:dyDescent="0.2">
      <c r="A52" s="226">
        <v>46</v>
      </c>
      <c r="B52" s="181" t="s">
        <v>55</v>
      </c>
      <c r="C52" s="229">
        <v>32.625</v>
      </c>
      <c r="D52" s="232">
        <v>3007.335478927203</v>
      </c>
      <c r="E52" s="233">
        <v>2793.3249961685824</v>
      </c>
      <c r="F52" s="232">
        <v>2687.7107739463604</v>
      </c>
      <c r="G52" s="233">
        <v>2473.7002911877394</v>
      </c>
    </row>
    <row r="53" spans="1:7" x14ac:dyDescent="0.2">
      <c r="A53" s="225">
        <v>47</v>
      </c>
      <c r="B53" s="179" t="s">
        <v>42</v>
      </c>
      <c r="C53" s="228">
        <v>106</v>
      </c>
      <c r="D53" s="230">
        <v>2976.8313396226413</v>
      </c>
      <c r="E53" s="231">
        <v>2591.3865849056601</v>
      </c>
      <c r="F53" s="230">
        <v>2654.1268018867922</v>
      </c>
      <c r="G53" s="231">
        <v>2268.6820471698111</v>
      </c>
    </row>
    <row r="54" spans="1:7" x14ac:dyDescent="0.2">
      <c r="A54" s="226">
        <v>48</v>
      </c>
      <c r="B54" s="181" t="s">
        <v>39</v>
      </c>
      <c r="C54" s="229">
        <v>841.5</v>
      </c>
      <c r="D54" s="232">
        <v>3105.9855519904931</v>
      </c>
      <c r="E54" s="233">
        <v>2790.5350540701129</v>
      </c>
      <c r="F54" s="232">
        <v>2592.5199536541891</v>
      </c>
      <c r="G54" s="233">
        <v>2277.0694557338088</v>
      </c>
    </row>
    <row r="55" spans="1:7" x14ac:dyDescent="0.2">
      <c r="A55" s="225">
        <v>49</v>
      </c>
      <c r="B55" s="179" t="s">
        <v>43</v>
      </c>
      <c r="C55" s="228">
        <v>73.125</v>
      </c>
      <c r="D55" s="230">
        <v>2859.7849162393163</v>
      </c>
      <c r="E55" s="231">
        <v>2641.1400752136756</v>
      </c>
      <c r="F55" s="230">
        <v>2570.3214905982909</v>
      </c>
      <c r="G55" s="231">
        <v>2351.6766495726497</v>
      </c>
    </row>
    <row r="56" spans="1:7" x14ac:dyDescent="0.2">
      <c r="A56" s="226">
        <v>50</v>
      </c>
      <c r="B56" s="181" t="s">
        <v>52</v>
      </c>
      <c r="C56" s="229">
        <v>126.875</v>
      </c>
      <c r="D56" s="232">
        <v>2900.434135960591</v>
      </c>
      <c r="E56" s="233">
        <v>2799.3582738916257</v>
      </c>
      <c r="F56" s="232">
        <v>2562.2556847290639</v>
      </c>
      <c r="G56" s="233">
        <v>2461.1798226600981</v>
      </c>
    </row>
    <row r="57" spans="1:7" x14ac:dyDescent="0.2">
      <c r="A57" s="225">
        <v>51</v>
      </c>
      <c r="B57" s="179" t="s">
        <v>19</v>
      </c>
      <c r="C57" s="228">
        <v>659.75</v>
      </c>
      <c r="D57" s="230">
        <v>2660.7463023872679</v>
      </c>
      <c r="E57" s="231">
        <v>2510.0766669192876</v>
      </c>
      <c r="F57" s="230">
        <v>2317.9495384615384</v>
      </c>
      <c r="G57" s="231">
        <v>2167.2799029935582</v>
      </c>
    </row>
    <row r="58" spans="1:7" x14ac:dyDescent="0.2">
      <c r="A58" s="226">
        <v>52</v>
      </c>
      <c r="B58" s="181" t="s">
        <v>22</v>
      </c>
      <c r="C58" s="229">
        <v>452.75</v>
      </c>
      <c r="D58" s="232">
        <v>2697.0967840971839</v>
      </c>
      <c r="E58" s="233">
        <v>2534.1194897846494</v>
      </c>
      <c r="F58" s="232">
        <v>2249.6291264494757</v>
      </c>
      <c r="G58" s="233">
        <v>2086.6518321369408</v>
      </c>
    </row>
    <row r="59" spans="1:7" ht="13.5" thickBot="1" x14ac:dyDescent="0.25">
      <c r="A59" s="220"/>
      <c r="B59" s="220" t="s">
        <v>170</v>
      </c>
      <c r="C59" s="234">
        <v>16574.75</v>
      </c>
      <c r="D59" s="235">
        <v>3546.7417835563133</v>
      </c>
      <c r="E59" s="236">
        <v>3224.2738636178524</v>
      </c>
      <c r="F59" s="235">
        <v>3185.3312779981597</v>
      </c>
      <c r="G59" s="236">
        <v>2862.8633580596993</v>
      </c>
    </row>
    <row r="60" spans="1:7" ht="13.5" thickTop="1" x14ac:dyDescent="0.2"/>
    <row r="62" spans="1:7" ht="17.100000000000001" customHeight="1" x14ac:dyDescent="0.2">
      <c r="A62" s="2" t="s">
        <v>274</v>
      </c>
      <c r="C62" s="35"/>
      <c r="D62" s="36"/>
      <c r="E62" s="36"/>
      <c r="F62" s="35"/>
      <c r="G62" s="35"/>
    </row>
    <row r="63" spans="1:7" x14ac:dyDescent="0.2">
      <c r="A63" s="2" t="s">
        <v>275</v>
      </c>
      <c r="C63" s="35"/>
      <c r="D63" s="36"/>
      <c r="E63" s="36"/>
      <c r="F63" s="35"/>
      <c r="G63" s="35"/>
    </row>
  </sheetData>
  <sheetProtection algorithmName="SHA-512" hashValue="pla3mrbN0ypbfKsAsJ5oTPYkSKxgRib4sO3BoHbVoo6uJ13TsAp70SFnC1ux64wb3//A4zf4TD4JCozm+gwLrA==" saltValue="0gcAGtxsSfH2iQJGWiBsRg==" spinCount="100000" sheet="1" objects="1" scenarios="1" insertColumns="0" insertRows="0" sort="0" autoFilter="0" pivotTables="0"/>
  <sortState xmlns:xlrd2="http://schemas.microsoft.com/office/spreadsheetml/2017/richdata2" ref="B7:G58">
    <sortCondition descending="1" ref="F7:F58"/>
  </sortState>
  <mergeCells count="2"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FDB3-EC07-4276-A552-3FEF3D1F7828}">
  <dimension ref="A1:O77"/>
  <sheetViews>
    <sheetView topLeftCell="A52" workbookViewId="0">
      <selection activeCell="C7" sqref="C7"/>
    </sheetView>
  </sheetViews>
  <sheetFormatPr defaultRowHeight="12.75" x14ac:dyDescent="0.2"/>
  <cols>
    <col min="1" max="1" width="9.140625" style="28"/>
    <col min="2" max="2" width="32.140625" style="3" customWidth="1"/>
    <col min="3" max="3" width="9.140625" style="3"/>
    <col min="4" max="4" width="11" style="3" customWidth="1"/>
    <col min="5" max="6" width="12.140625" style="3" customWidth="1"/>
    <col min="7" max="7" width="10.5703125" style="3" customWidth="1"/>
    <col min="8" max="8" width="10.28515625" style="3" customWidth="1"/>
    <col min="9" max="9" width="10.85546875" style="3" customWidth="1"/>
    <col min="10" max="16384" width="9.140625" style="3"/>
  </cols>
  <sheetData>
    <row r="1" spans="1:15" s="6" customFormat="1" x14ac:dyDescent="0.2">
      <c r="A1" s="290" t="s">
        <v>276</v>
      </c>
      <c r="G1" s="7"/>
      <c r="H1" s="7"/>
      <c r="I1" s="7"/>
      <c r="J1" s="7"/>
    </row>
    <row r="2" spans="1:15" s="6" customFormat="1" x14ac:dyDescent="0.2">
      <c r="A2" s="290" t="s">
        <v>277</v>
      </c>
      <c r="G2" s="7"/>
      <c r="H2" s="7"/>
      <c r="I2" s="7"/>
      <c r="J2" s="7"/>
    </row>
    <row r="3" spans="1:15" x14ac:dyDescent="0.2">
      <c r="G3" s="1"/>
      <c r="H3" s="1"/>
      <c r="I3" s="1"/>
      <c r="J3" s="1"/>
    </row>
    <row r="4" spans="1:15" x14ac:dyDescent="0.2">
      <c r="A4" s="291"/>
      <c r="B4" s="237"/>
      <c r="C4" s="237"/>
      <c r="D4" s="237"/>
      <c r="E4" s="377" t="s">
        <v>278</v>
      </c>
      <c r="F4" s="378"/>
      <c r="G4" s="378"/>
      <c r="H4" s="378"/>
      <c r="I4" s="378"/>
      <c r="J4" s="397"/>
    </row>
    <row r="5" spans="1:15" x14ac:dyDescent="0.2">
      <c r="A5" s="292"/>
      <c r="B5" s="6"/>
      <c r="C5" s="6"/>
      <c r="D5" s="6"/>
      <c r="E5" s="419" t="s">
        <v>279</v>
      </c>
      <c r="F5" s="420"/>
      <c r="G5" s="377" t="s">
        <v>280</v>
      </c>
      <c r="H5" s="378"/>
      <c r="I5" s="378"/>
      <c r="J5" s="420"/>
    </row>
    <row r="6" spans="1:15" s="12" customFormat="1" ht="51" x14ac:dyDescent="0.2">
      <c r="A6" s="29" t="s">
        <v>75</v>
      </c>
      <c r="B6" s="239" t="s">
        <v>4</v>
      </c>
      <c r="C6" s="239" t="s">
        <v>162</v>
      </c>
      <c r="D6" s="238" t="s">
        <v>281</v>
      </c>
      <c r="E6" s="146" t="s">
        <v>282</v>
      </c>
      <c r="F6" s="241" t="s">
        <v>283</v>
      </c>
      <c r="G6" s="146" t="s">
        <v>282</v>
      </c>
      <c r="H6" s="240" t="s">
        <v>283</v>
      </c>
      <c r="I6" s="50" t="s">
        <v>284</v>
      </c>
      <c r="J6" s="241" t="s">
        <v>285</v>
      </c>
      <c r="K6" s="3"/>
      <c r="L6" s="3"/>
      <c r="M6" s="3"/>
      <c r="N6" s="3"/>
      <c r="O6" s="3"/>
    </row>
    <row r="7" spans="1:15" x14ac:dyDescent="0.2">
      <c r="A7" s="293" t="s">
        <v>286</v>
      </c>
      <c r="B7" s="179" t="s">
        <v>35</v>
      </c>
      <c r="C7" s="150">
        <v>428</v>
      </c>
      <c r="D7" s="287">
        <f>+C7/C64</f>
        <v>1.1064835281313096E-3</v>
      </c>
      <c r="E7" s="217">
        <f t="shared" ref="E7:E38" si="0">+G7/(H7+G7)</f>
        <v>1</v>
      </c>
      <c r="F7" s="54">
        <f t="shared" ref="F7:F38" si="1">+H7/(G7+H7)</f>
        <v>0</v>
      </c>
      <c r="G7" s="151">
        <v>6.4</v>
      </c>
      <c r="H7" s="180">
        <v>0</v>
      </c>
      <c r="I7" s="180">
        <v>4.75</v>
      </c>
      <c r="J7" s="72">
        <v>11.15</v>
      </c>
    </row>
    <row r="8" spans="1:15" x14ac:dyDescent="0.2">
      <c r="A8" s="294" t="s">
        <v>286</v>
      </c>
      <c r="B8" s="181" t="s">
        <v>37</v>
      </c>
      <c r="C8" s="154">
        <v>1295</v>
      </c>
      <c r="D8" s="112">
        <f>+D7+(C8/$C$64)</f>
        <v>4.4543717732949684E-3</v>
      </c>
      <c r="E8" s="218">
        <f t="shared" si="0"/>
        <v>1</v>
      </c>
      <c r="F8" s="57">
        <f t="shared" si="1"/>
        <v>0</v>
      </c>
      <c r="G8" s="155">
        <v>23.56</v>
      </c>
      <c r="H8" s="79">
        <v>0</v>
      </c>
      <c r="I8" s="79">
        <v>7.55</v>
      </c>
      <c r="J8" s="75">
        <v>31.11</v>
      </c>
    </row>
    <row r="9" spans="1:15" x14ac:dyDescent="0.2">
      <c r="A9" s="293" t="s">
        <v>286</v>
      </c>
      <c r="B9" s="179" t="s">
        <v>45</v>
      </c>
      <c r="C9" s="150">
        <v>485</v>
      </c>
      <c r="D9" s="287">
        <f t="shared" ref="D9:D63" si="2">+D8+(C9/$C$64)</f>
        <v>5.7082140890512417E-3</v>
      </c>
      <c r="E9" s="217">
        <f t="shared" si="0"/>
        <v>1</v>
      </c>
      <c r="F9" s="54">
        <f t="shared" si="1"/>
        <v>0</v>
      </c>
      <c r="G9" s="151">
        <v>8.8000000000000007</v>
      </c>
      <c r="H9" s="180">
        <v>0</v>
      </c>
      <c r="I9" s="180">
        <v>5.6</v>
      </c>
      <c r="J9" s="72">
        <v>14.4</v>
      </c>
    </row>
    <row r="10" spans="1:15" x14ac:dyDescent="0.2">
      <c r="A10" s="294" t="s">
        <v>105</v>
      </c>
      <c r="B10" s="181" t="s">
        <v>39</v>
      </c>
      <c r="C10" s="154">
        <v>19893</v>
      </c>
      <c r="D10" s="112">
        <f t="shared" si="2"/>
        <v>5.7136430970163722E-2</v>
      </c>
      <c r="E10" s="218">
        <f t="shared" si="0"/>
        <v>0.97696451792680661</v>
      </c>
      <c r="F10" s="57">
        <f t="shared" si="1"/>
        <v>2.3035482073193385E-2</v>
      </c>
      <c r="G10" s="155">
        <v>262.95</v>
      </c>
      <c r="H10" s="79">
        <v>6.1999999999999993</v>
      </c>
      <c r="I10" s="79">
        <v>151.13</v>
      </c>
      <c r="J10" s="75">
        <v>420.25</v>
      </c>
    </row>
    <row r="11" spans="1:15" x14ac:dyDescent="0.2">
      <c r="A11" s="293" t="s">
        <v>106</v>
      </c>
      <c r="B11" s="179" t="s">
        <v>43</v>
      </c>
      <c r="C11" s="150">
        <v>1171</v>
      </c>
      <c r="D11" s="287">
        <f t="shared" si="2"/>
        <v>6.0163749221195884E-2</v>
      </c>
      <c r="E11" s="217">
        <f t="shared" si="0"/>
        <v>0.94871794871794868</v>
      </c>
      <c r="F11" s="54">
        <f t="shared" si="1"/>
        <v>5.128205128205128E-2</v>
      </c>
      <c r="G11" s="151">
        <v>20.350000000000001</v>
      </c>
      <c r="H11" s="180">
        <v>1.1000000000000001</v>
      </c>
      <c r="I11" s="180">
        <v>11.55</v>
      </c>
      <c r="J11" s="72">
        <v>33</v>
      </c>
    </row>
    <row r="12" spans="1:15" x14ac:dyDescent="0.2">
      <c r="A12" s="294" t="s">
        <v>287</v>
      </c>
      <c r="B12" s="181" t="s">
        <v>52</v>
      </c>
      <c r="C12" s="154">
        <v>4523</v>
      </c>
      <c r="D12" s="112">
        <f t="shared" si="2"/>
        <v>7.1856798281331194E-2</v>
      </c>
      <c r="E12" s="218">
        <f t="shared" si="0"/>
        <v>0.943304535637149</v>
      </c>
      <c r="F12" s="57">
        <f t="shared" si="1"/>
        <v>5.6695464362850972E-2</v>
      </c>
      <c r="G12" s="155">
        <v>52.41</v>
      </c>
      <c r="H12" s="79">
        <v>3.15</v>
      </c>
      <c r="I12" s="79">
        <v>31.92</v>
      </c>
      <c r="J12" s="75">
        <v>87.48</v>
      </c>
    </row>
    <row r="13" spans="1:15" x14ac:dyDescent="0.2">
      <c r="A13" s="293" t="s">
        <v>287</v>
      </c>
      <c r="B13" s="179" t="s">
        <v>24</v>
      </c>
      <c r="C13" s="150">
        <v>4090</v>
      </c>
      <c r="D13" s="287">
        <f t="shared" si="2"/>
        <v>8.2430437603894402E-2</v>
      </c>
      <c r="E13" s="217">
        <f t="shared" si="0"/>
        <v>0.94286621171242657</v>
      </c>
      <c r="F13" s="54">
        <f t="shared" si="1"/>
        <v>5.71337882875734E-2</v>
      </c>
      <c r="G13" s="151">
        <v>59.41</v>
      </c>
      <c r="H13" s="180">
        <v>3.5999999999999996</v>
      </c>
      <c r="I13" s="180">
        <v>35.33</v>
      </c>
      <c r="J13" s="72">
        <v>97.34</v>
      </c>
    </row>
    <row r="14" spans="1:15" x14ac:dyDescent="0.2">
      <c r="A14" s="294" t="s">
        <v>288</v>
      </c>
      <c r="B14" s="181" t="s">
        <v>59</v>
      </c>
      <c r="C14" s="154">
        <v>874</v>
      </c>
      <c r="D14" s="112">
        <f t="shared" si="2"/>
        <v>8.4689939014143858E-2</v>
      </c>
      <c r="E14" s="218">
        <f t="shared" si="0"/>
        <v>0.93154761904761907</v>
      </c>
      <c r="F14" s="57">
        <f t="shared" si="1"/>
        <v>6.8452380952380959E-2</v>
      </c>
      <c r="G14" s="155">
        <v>12.52</v>
      </c>
      <c r="H14" s="79">
        <v>0.92</v>
      </c>
      <c r="I14" s="79">
        <v>8.6300000000000008</v>
      </c>
      <c r="J14" s="75">
        <v>22.07</v>
      </c>
    </row>
    <row r="15" spans="1:15" x14ac:dyDescent="0.2">
      <c r="A15" s="293" t="s">
        <v>288</v>
      </c>
      <c r="B15" s="179" t="s">
        <v>57</v>
      </c>
      <c r="C15" s="150">
        <v>2035</v>
      </c>
      <c r="D15" s="287">
        <f t="shared" si="2"/>
        <v>8.9950906256543894E-2</v>
      </c>
      <c r="E15" s="217">
        <f t="shared" si="0"/>
        <v>0.93154523618895113</v>
      </c>
      <c r="F15" s="54">
        <f t="shared" si="1"/>
        <v>6.8454763811048841E-2</v>
      </c>
      <c r="G15" s="151">
        <v>23.27</v>
      </c>
      <c r="H15" s="180">
        <v>1.71</v>
      </c>
      <c r="I15" s="180">
        <v>16.53</v>
      </c>
      <c r="J15" s="72">
        <v>41.51</v>
      </c>
    </row>
    <row r="16" spans="1:15" x14ac:dyDescent="0.2">
      <c r="A16" s="294" t="s">
        <v>289</v>
      </c>
      <c r="B16" s="181" t="s">
        <v>38</v>
      </c>
      <c r="C16" s="154">
        <v>4306</v>
      </c>
      <c r="D16" s="112">
        <f t="shared" si="2"/>
        <v>0.10108295782694908</v>
      </c>
      <c r="E16" s="218">
        <f t="shared" si="0"/>
        <v>0.92410652683869188</v>
      </c>
      <c r="F16" s="57">
        <f t="shared" si="1"/>
        <v>7.5893473161308123E-2</v>
      </c>
      <c r="G16" s="155">
        <v>66.97</v>
      </c>
      <c r="H16" s="79">
        <v>5.5</v>
      </c>
      <c r="I16" s="79">
        <v>43.25</v>
      </c>
      <c r="J16" s="75">
        <v>116.72</v>
      </c>
    </row>
    <row r="17" spans="1:10" x14ac:dyDescent="0.2">
      <c r="A17" s="293" t="s">
        <v>289</v>
      </c>
      <c r="B17" s="179" t="s">
        <v>16</v>
      </c>
      <c r="C17" s="150">
        <v>18891</v>
      </c>
      <c r="D17" s="287">
        <f t="shared" si="2"/>
        <v>0.14992076233612797</v>
      </c>
      <c r="E17" s="217">
        <f t="shared" si="0"/>
        <v>0.9176879617557584</v>
      </c>
      <c r="F17" s="54">
        <f t="shared" si="1"/>
        <v>8.2312038244241631E-2</v>
      </c>
      <c r="G17" s="151">
        <v>211.16</v>
      </c>
      <c r="H17" s="180">
        <v>18.939999999999998</v>
      </c>
      <c r="I17" s="180">
        <v>126.99</v>
      </c>
      <c r="J17" s="72">
        <v>357.09</v>
      </c>
    </row>
    <row r="18" spans="1:10" x14ac:dyDescent="0.2">
      <c r="A18" s="294" t="s">
        <v>113</v>
      </c>
      <c r="B18" s="181" t="s">
        <v>42</v>
      </c>
      <c r="C18" s="154">
        <v>1906</v>
      </c>
      <c r="D18" s="112">
        <f t="shared" si="2"/>
        <v>0.15484823337495571</v>
      </c>
      <c r="E18" s="218">
        <f t="shared" si="0"/>
        <v>0.90754008870692593</v>
      </c>
      <c r="F18" s="57">
        <f t="shared" si="1"/>
        <v>9.2459911293074043E-2</v>
      </c>
      <c r="G18" s="155">
        <v>26.599999999999998</v>
      </c>
      <c r="H18" s="79">
        <v>2.71</v>
      </c>
      <c r="I18" s="79">
        <v>15.59</v>
      </c>
      <c r="J18" s="75">
        <v>44.69</v>
      </c>
    </row>
    <row r="19" spans="1:10" x14ac:dyDescent="0.2">
      <c r="A19" s="293" t="s">
        <v>290</v>
      </c>
      <c r="B19" s="179" t="s">
        <v>13</v>
      </c>
      <c r="C19" s="150">
        <v>139875</v>
      </c>
      <c r="D19" s="287">
        <f t="shared" si="2"/>
        <v>0.51645894248095325</v>
      </c>
      <c r="E19" s="217">
        <f t="shared" si="0"/>
        <v>0.89185274825719496</v>
      </c>
      <c r="F19" s="54">
        <f t="shared" si="1"/>
        <v>0.10814725174280507</v>
      </c>
      <c r="G19" s="151">
        <v>1385.52</v>
      </c>
      <c r="H19" s="180">
        <v>168.00999999999996</v>
      </c>
      <c r="I19" s="180">
        <v>812.6099999999999</v>
      </c>
      <c r="J19" s="72">
        <v>2368.3000000000002</v>
      </c>
    </row>
    <row r="20" spans="1:10" x14ac:dyDescent="0.2">
      <c r="A20" s="294" t="s">
        <v>290</v>
      </c>
      <c r="B20" s="181" t="s">
        <v>200</v>
      </c>
      <c r="C20" s="154">
        <v>114</v>
      </c>
      <c r="D20" s="112">
        <f t="shared" si="2"/>
        <v>0.51675366005620316</v>
      </c>
      <c r="E20" s="218">
        <f t="shared" si="0"/>
        <v>0.88888888888888884</v>
      </c>
      <c r="F20" s="57">
        <f t="shared" si="1"/>
        <v>0.1111111111111111</v>
      </c>
      <c r="G20" s="155">
        <v>2.8</v>
      </c>
      <c r="H20" s="79">
        <v>0.35</v>
      </c>
      <c r="I20" s="79">
        <v>2.5</v>
      </c>
      <c r="J20" s="75">
        <v>5.65</v>
      </c>
    </row>
    <row r="21" spans="1:10" x14ac:dyDescent="0.2">
      <c r="A21" s="293" t="s">
        <v>290</v>
      </c>
      <c r="B21" s="179" t="s">
        <v>63</v>
      </c>
      <c r="C21" s="150">
        <v>1280</v>
      </c>
      <c r="D21" s="287">
        <f t="shared" si="2"/>
        <v>0.52006276967304443</v>
      </c>
      <c r="E21" s="217">
        <f t="shared" si="0"/>
        <v>0.88855979266938179</v>
      </c>
      <c r="F21" s="54">
        <f t="shared" si="1"/>
        <v>0.1114402073306183</v>
      </c>
      <c r="G21" s="151">
        <v>24</v>
      </c>
      <c r="H21" s="180">
        <v>3.01</v>
      </c>
      <c r="I21" s="180">
        <v>6.3</v>
      </c>
      <c r="J21" s="72">
        <v>33.31</v>
      </c>
    </row>
    <row r="22" spans="1:10" x14ac:dyDescent="0.2">
      <c r="A22" s="294" t="s">
        <v>290</v>
      </c>
      <c r="B22" s="181" t="s">
        <v>14</v>
      </c>
      <c r="C22" s="154">
        <v>39810</v>
      </c>
      <c r="D22" s="112">
        <f t="shared" si="2"/>
        <v>0.62298124924058518</v>
      </c>
      <c r="E22" s="218">
        <f t="shared" si="0"/>
        <v>0.88845913423972489</v>
      </c>
      <c r="F22" s="57">
        <f t="shared" si="1"/>
        <v>0.11154086576027505</v>
      </c>
      <c r="G22" s="155">
        <v>454.81999999999994</v>
      </c>
      <c r="H22" s="79">
        <v>57.1</v>
      </c>
      <c r="I22" s="79">
        <v>246.76000000000002</v>
      </c>
      <c r="J22" s="75">
        <v>758.73</v>
      </c>
    </row>
    <row r="23" spans="1:10" x14ac:dyDescent="0.2">
      <c r="A23" s="293" t="s">
        <v>213</v>
      </c>
      <c r="B23" s="179" t="s">
        <v>22</v>
      </c>
      <c r="C23" s="150">
        <v>7997</v>
      </c>
      <c r="D23" s="287">
        <f t="shared" si="2"/>
        <v>0.64365542862017888</v>
      </c>
      <c r="E23" s="217">
        <f t="shared" si="0"/>
        <v>0.87853156609696537</v>
      </c>
      <c r="F23" s="54">
        <f t="shared" si="1"/>
        <v>0.12146843390303452</v>
      </c>
      <c r="G23" s="151">
        <v>100.75</v>
      </c>
      <c r="H23" s="180">
        <v>13.93</v>
      </c>
      <c r="I23" s="180">
        <v>75.97</v>
      </c>
      <c r="J23" s="72">
        <v>189.65</v>
      </c>
    </row>
    <row r="24" spans="1:10" x14ac:dyDescent="0.2">
      <c r="A24" s="294" t="s">
        <v>213</v>
      </c>
      <c r="B24" s="181" t="s">
        <v>68</v>
      </c>
      <c r="C24" s="154">
        <v>2573</v>
      </c>
      <c r="D24" s="112">
        <f t="shared" si="2"/>
        <v>0.65030725599840755</v>
      </c>
      <c r="E24" s="218">
        <f t="shared" si="0"/>
        <v>0.87702078521939952</v>
      </c>
      <c r="F24" s="57">
        <f t="shared" si="1"/>
        <v>0.12297921478060045</v>
      </c>
      <c r="G24" s="155">
        <v>30.38</v>
      </c>
      <c r="H24" s="79">
        <v>4.26</v>
      </c>
      <c r="I24" s="79">
        <v>17.739999999999998</v>
      </c>
      <c r="J24" s="75">
        <v>52.38</v>
      </c>
    </row>
    <row r="25" spans="1:10" x14ac:dyDescent="0.2">
      <c r="A25" s="293" t="s">
        <v>291</v>
      </c>
      <c r="B25" s="179" t="s">
        <v>55</v>
      </c>
      <c r="C25" s="150">
        <v>877</v>
      </c>
      <c r="D25" s="287">
        <f t="shared" si="2"/>
        <v>0.65257451313432147</v>
      </c>
      <c r="E25" s="217">
        <f t="shared" si="0"/>
        <v>0.87418655097613884</v>
      </c>
      <c r="F25" s="54">
        <f t="shared" si="1"/>
        <v>0.12581344902386116</v>
      </c>
      <c r="G25" s="151">
        <v>8.06</v>
      </c>
      <c r="H25" s="180">
        <v>1.1599999999999999</v>
      </c>
      <c r="I25" s="180">
        <v>4.62</v>
      </c>
      <c r="J25" s="72">
        <v>13.84</v>
      </c>
    </row>
    <row r="26" spans="1:10" x14ac:dyDescent="0.2">
      <c r="A26" s="294" t="s">
        <v>291</v>
      </c>
      <c r="B26" s="181" t="s">
        <v>18</v>
      </c>
      <c r="C26" s="154">
        <v>13430</v>
      </c>
      <c r="D26" s="112">
        <f t="shared" si="2"/>
        <v>0.68729431169227351</v>
      </c>
      <c r="E26" s="218">
        <f t="shared" si="0"/>
        <v>0.86920246670466905</v>
      </c>
      <c r="F26" s="57">
        <f t="shared" si="1"/>
        <v>0.13079753329533089</v>
      </c>
      <c r="G26" s="155">
        <v>167.73</v>
      </c>
      <c r="H26" s="79">
        <v>25.240000000000002</v>
      </c>
      <c r="I26" s="79">
        <v>95.53</v>
      </c>
      <c r="J26" s="75">
        <v>288.5</v>
      </c>
    </row>
    <row r="27" spans="1:10" x14ac:dyDescent="0.2">
      <c r="A27" s="293" t="s">
        <v>291</v>
      </c>
      <c r="B27" s="179" t="s">
        <v>58</v>
      </c>
      <c r="C27" s="150">
        <v>1866</v>
      </c>
      <c r="D27" s="287">
        <f t="shared" si="2"/>
        <v>0.692118373055575</v>
      </c>
      <c r="E27" s="217">
        <f t="shared" si="0"/>
        <v>0.8691860465116279</v>
      </c>
      <c r="F27" s="54">
        <f t="shared" si="1"/>
        <v>0.1308139534883721</v>
      </c>
      <c r="G27" s="151">
        <v>29.9</v>
      </c>
      <c r="H27" s="180">
        <v>4.5</v>
      </c>
      <c r="I27" s="180">
        <v>20.8</v>
      </c>
      <c r="J27" s="72">
        <v>51.099999999999994</v>
      </c>
    </row>
    <row r="28" spans="1:10" x14ac:dyDescent="0.2">
      <c r="A28" s="294" t="s">
        <v>165</v>
      </c>
      <c r="B28" s="181" t="s">
        <v>47</v>
      </c>
      <c r="C28" s="154">
        <v>1393</v>
      </c>
      <c r="D28" s="112">
        <f t="shared" si="2"/>
        <v>0.69571961500577806</v>
      </c>
      <c r="E28" s="218">
        <f t="shared" si="0"/>
        <v>0.86035128131298599</v>
      </c>
      <c r="F28" s="57">
        <f t="shared" si="1"/>
        <v>0.13964871868701412</v>
      </c>
      <c r="G28" s="155">
        <v>29.88</v>
      </c>
      <c r="H28" s="79">
        <v>4.8499999999999996</v>
      </c>
      <c r="I28" s="79">
        <v>22.299999999999997</v>
      </c>
      <c r="J28" s="75">
        <v>57.23</v>
      </c>
    </row>
    <row r="29" spans="1:10" x14ac:dyDescent="0.2">
      <c r="A29" s="293" t="s">
        <v>165</v>
      </c>
      <c r="B29" s="179" t="s">
        <v>17</v>
      </c>
      <c r="C29" s="150">
        <v>30568</v>
      </c>
      <c r="D29" s="287">
        <f t="shared" si="2"/>
        <v>0.77474528904296935</v>
      </c>
      <c r="E29" s="217">
        <f t="shared" si="0"/>
        <v>0.85646121610688131</v>
      </c>
      <c r="F29" s="54">
        <f t="shared" si="1"/>
        <v>0.14353878389311869</v>
      </c>
      <c r="G29" s="151">
        <v>412.84</v>
      </c>
      <c r="H29" s="180">
        <v>69.19</v>
      </c>
      <c r="I29" s="180">
        <v>253.66</v>
      </c>
      <c r="J29" s="72">
        <v>734.69</v>
      </c>
    </row>
    <row r="30" spans="1:10" x14ac:dyDescent="0.2">
      <c r="A30" s="294" t="s">
        <v>130</v>
      </c>
      <c r="B30" s="181" t="s">
        <v>60</v>
      </c>
      <c r="C30" s="154">
        <v>3196</v>
      </c>
      <c r="D30" s="112">
        <f t="shared" si="2"/>
        <v>0.78300772211752001</v>
      </c>
      <c r="E30" s="218">
        <f t="shared" si="0"/>
        <v>0.84977578475336324</v>
      </c>
      <c r="F30" s="57">
        <f t="shared" si="1"/>
        <v>0.15022421524663679</v>
      </c>
      <c r="G30" s="155">
        <v>41.69</v>
      </c>
      <c r="H30" s="79">
        <v>7.37</v>
      </c>
      <c r="I30" s="79">
        <v>18.510000000000002</v>
      </c>
      <c r="J30" s="75">
        <v>67.569999999999993</v>
      </c>
    </row>
    <row r="31" spans="1:10" x14ac:dyDescent="0.2">
      <c r="A31" s="293" t="s">
        <v>131</v>
      </c>
      <c r="B31" s="179" t="s">
        <v>53</v>
      </c>
      <c r="C31" s="150">
        <v>11239</v>
      </c>
      <c r="D31" s="287">
        <f t="shared" si="2"/>
        <v>0.81206325569851956</v>
      </c>
      <c r="E31" s="217">
        <f t="shared" si="0"/>
        <v>0.84019981205796523</v>
      </c>
      <c r="F31" s="54">
        <f t="shared" si="1"/>
        <v>0.15980018794203474</v>
      </c>
      <c r="G31" s="151">
        <v>169.88</v>
      </c>
      <c r="H31" s="180">
        <v>32.31</v>
      </c>
      <c r="I31" s="180">
        <v>110.99</v>
      </c>
      <c r="J31" s="72">
        <v>313.18</v>
      </c>
    </row>
    <row r="32" spans="1:10" x14ac:dyDescent="0.2">
      <c r="A32" s="294" t="s">
        <v>292</v>
      </c>
      <c r="B32" s="181" t="s">
        <v>44</v>
      </c>
      <c r="C32" s="154">
        <v>780</v>
      </c>
      <c r="D32" s="112">
        <f t="shared" si="2"/>
        <v>0.81407974437128228</v>
      </c>
      <c r="E32" s="218">
        <f t="shared" si="0"/>
        <v>0.83403895004233708</v>
      </c>
      <c r="F32" s="57">
        <f t="shared" si="1"/>
        <v>0.165961049957663</v>
      </c>
      <c r="G32" s="155">
        <v>9.85</v>
      </c>
      <c r="H32" s="79">
        <v>1.96</v>
      </c>
      <c r="I32" s="79">
        <v>6</v>
      </c>
      <c r="J32" s="75">
        <v>17.809999999999999</v>
      </c>
    </row>
    <row r="33" spans="1:10" x14ac:dyDescent="0.2">
      <c r="A33" s="293" t="s">
        <v>292</v>
      </c>
      <c r="B33" s="179" t="s">
        <v>36</v>
      </c>
      <c r="C33" s="150">
        <v>1258</v>
      </c>
      <c r="D33" s="287">
        <f t="shared" si="2"/>
        <v>0.81733197866658414</v>
      </c>
      <c r="E33" s="217">
        <f t="shared" si="0"/>
        <v>0.82901554404145072</v>
      </c>
      <c r="F33" s="54">
        <f t="shared" si="1"/>
        <v>0.17098445595854922</v>
      </c>
      <c r="G33" s="151">
        <v>16</v>
      </c>
      <c r="H33" s="180">
        <v>3.3</v>
      </c>
      <c r="I33" s="180">
        <v>13.2</v>
      </c>
      <c r="J33" s="72">
        <v>32.5</v>
      </c>
    </row>
    <row r="34" spans="1:10" x14ac:dyDescent="0.2">
      <c r="A34" s="294" t="s">
        <v>292</v>
      </c>
      <c r="B34" s="181" t="s">
        <v>21</v>
      </c>
      <c r="C34" s="154">
        <v>1396</v>
      </c>
      <c r="D34" s="112">
        <f t="shared" si="2"/>
        <v>0.82094097634245167</v>
      </c>
      <c r="E34" s="218">
        <f t="shared" si="0"/>
        <v>0.8284293410692084</v>
      </c>
      <c r="F34" s="57">
        <f t="shared" si="1"/>
        <v>0.17157065893079154</v>
      </c>
      <c r="G34" s="155">
        <v>19.989999999999998</v>
      </c>
      <c r="H34" s="79">
        <v>4.1399999999999997</v>
      </c>
      <c r="I34" s="79">
        <v>15.21</v>
      </c>
      <c r="J34" s="75">
        <v>39.340000000000003</v>
      </c>
    </row>
    <row r="35" spans="1:10" x14ac:dyDescent="0.2">
      <c r="A35" s="293" t="s">
        <v>135</v>
      </c>
      <c r="B35" s="179" t="s">
        <v>23</v>
      </c>
      <c r="C35" s="150">
        <v>765</v>
      </c>
      <c r="D35" s="287">
        <f t="shared" si="2"/>
        <v>0.82291868638689203</v>
      </c>
      <c r="E35" s="217">
        <f t="shared" si="0"/>
        <v>0.82009132420091324</v>
      </c>
      <c r="F35" s="54">
        <f t="shared" si="1"/>
        <v>0.17990867579908673</v>
      </c>
      <c r="G35" s="151">
        <v>8.98</v>
      </c>
      <c r="H35" s="180">
        <v>1.97</v>
      </c>
      <c r="I35" s="180">
        <v>9.7200000000000006</v>
      </c>
      <c r="J35" s="72">
        <v>20.67</v>
      </c>
    </row>
    <row r="36" spans="1:10" x14ac:dyDescent="0.2">
      <c r="A36" s="294" t="s">
        <v>136</v>
      </c>
      <c r="B36" s="181" t="s">
        <v>67</v>
      </c>
      <c r="C36" s="154">
        <v>484</v>
      </c>
      <c r="D36" s="112">
        <f t="shared" si="2"/>
        <v>0.82416994346076011</v>
      </c>
      <c r="E36" s="218">
        <f t="shared" si="0"/>
        <v>0.80713596914175501</v>
      </c>
      <c r="F36" s="57">
        <f t="shared" si="1"/>
        <v>0.19286403085824494</v>
      </c>
      <c r="G36" s="155">
        <v>8.3699999999999992</v>
      </c>
      <c r="H36" s="79">
        <v>2</v>
      </c>
      <c r="I36" s="79">
        <v>5.85</v>
      </c>
      <c r="J36" s="75">
        <v>16.22</v>
      </c>
    </row>
    <row r="37" spans="1:10" x14ac:dyDescent="0.2">
      <c r="A37" s="293" t="s">
        <v>293</v>
      </c>
      <c r="B37" s="179" t="s">
        <v>20</v>
      </c>
      <c r="C37" s="150">
        <v>3669</v>
      </c>
      <c r="D37" s="287">
        <f t="shared" si="2"/>
        <v>0.83365519594840909</v>
      </c>
      <c r="E37" s="217">
        <f t="shared" si="0"/>
        <v>0.80324849296718015</v>
      </c>
      <c r="F37" s="54">
        <f t="shared" si="1"/>
        <v>0.19675150703281982</v>
      </c>
      <c r="G37" s="151">
        <v>47.97</v>
      </c>
      <c r="H37" s="180">
        <v>11.75</v>
      </c>
      <c r="I37" s="180">
        <v>28.13</v>
      </c>
      <c r="J37" s="72">
        <v>87.85</v>
      </c>
    </row>
    <row r="38" spans="1:10" x14ac:dyDescent="0.2">
      <c r="A38" s="294" t="s">
        <v>293</v>
      </c>
      <c r="B38" s="181" t="s">
        <v>26</v>
      </c>
      <c r="C38" s="154">
        <v>1678</v>
      </c>
      <c r="D38" s="112">
        <f t="shared" si="2"/>
        <v>0.83799323183673702</v>
      </c>
      <c r="E38" s="218">
        <f t="shared" si="0"/>
        <v>0.7998715065852875</v>
      </c>
      <c r="F38" s="57">
        <f t="shared" si="1"/>
        <v>0.2001284934147125</v>
      </c>
      <c r="G38" s="155">
        <v>24.9</v>
      </c>
      <c r="H38" s="79">
        <v>6.23</v>
      </c>
      <c r="I38" s="79">
        <v>23.38</v>
      </c>
      <c r="J38" s="75">
        <v>54.51</v>
      </c>
    </row>
    <row r="39" spans="1:10" x14ac:dyDescent="0.2">
      <c r="A39" s="293" t="s">
        <v>293</v>
      </c>
      <c r="B39" s="179" t="s">
        <v>25</v>
      </c>
      <c r="C39" s="150">
        <v>861</v>
      </c>
      <c r="D39" s="287">
        <f t="shared" si="2"/>
        <v>0.84021912510244046</v>
      </c>
      <c r="E39" s="217">
        <f t="shared" ref="E39:E63" si="3">+G39/(H39+G39)</f>
        <v>0.79973027646662165</v>
      </c>
      <c r="F39" s="54">
        <f t="shared" ref="F39:F63" si="4">+H39/(G39+H39)</f>
        <v>0.2002697235333783</v>
      </c>
      <c r="G39" s="151">
        <v>11.86</v>
      </c>
      <c r="H39" s="180">
        <v>2.97</v>
      </c>
      <c r="I39" s="180">
        <v>4.8600000000000003</v>
      </c>
      <c r="J39" s="72">
        <v>19.690000000000001</v>
      </c>
    </row>
    <row r="40" spans="1:10" x14ac:dyDescent="0.2">
      <c r="A40" s="294" t="s">
        <v>139</v>
      </c>
      <c r="B40" s="181" t="s">
        <v>62</v>
      </c>
      <c r="C40" s="154">
        <v>577</v>
      </c>
      <c r="D40" s="112">
        <f t="shared" si="2"/>
        <v>0.84171080967190715</v>
      </c>
      <c r="E40" s="218">
        <f t="shared" si="3"/>
        <v>0.78045685279187815</v>
      </c>
      <c r="F40" s="57">
        <f t="shared" si="4"/>
        <v>0.21954314720812179</v>
      </c>
      <c r="G40" s="155">
        <v>6.15</v>
      </c>
      <c r="H40" s="79">
        <v>1.73</v>
      </c>
      <c r="I40" s="79">
        <v>3.74</v>
      </c>
      <c r="J40" s="75">
        <v>11.62</v>
      </c>
    </row>
    <row r="41" spans="1:10" x14ac:dyDescent="0.2">
      <c r="A41" s="293" t="s">
        <v>140</v>
      </c>
      <c r="B41" s="179" t="s">
        <v>15</v>
      </c>
      <c r="C41" s="150">
        <v>4674</v>
      </c>
      <c r="D41" s="287">
        <f t="shared" si="2"/>
        <v>0.85379423025715417</v>
      </c>
      <c r="E41" s="217">
        <f t="shared" si="3"/>
        <v>0.76633165829145722</v>
      </c>
      <c r="F41" s="54">
        <f t="shared" si="4"/>
        <v>0.23366834170854273</v>
      </c>
      <c r="G41" s="151">
        <v>48.8</v>
      </c>
      <c r="H41" s="180">
        <v>14.88</v>
      </c>
      <c r="I41" s="180">
        <v>31.42</v>
      </c>
      <c r="J41" s="72">
        <v>95.1</v>
      </c>
    </row>
    <row r="42" spans="1:10" x14ac:dyDescent="0.2">
      <c r="A42" s="294" t="s">
        <v>141</v>
      </c>
      <c r="B42" s="181" t="s">
        <v>30</v>
      </c>
      <c r="C42" s="154">
        <v>3864</v>
      </c>
      <c r="D42" s="112">
        <f t="shared" si="2"/>
        <v>0.86378360491299389</v>
      </c>
      <c r="E42" s="218">
        <f t="shared" si="3"/>
        <v>0.75878477306002934</v>
      </c>
      <c r="F42" s="57">
        <f t="shared" si="4"/>
        <v>0.24121522693997069</v>
      </c>
      <c r="G42" s="155">
        <v>41.46</v>
      </c>
      <c r="H42" s="79">
        <v>13.179999999999998</v>
      </c>
      <c r="I42" s="79">
        <v>25.69</v>
      </c>
      <c r="J42" s="75">
        <v>80.33</v>
      </c>
    </row>
    <row r="43" spans="1:10" x14ac:dyDescent="0.2">
      <c r="A43" s="293" t="s">
        <v>141</v>
      </c>
      <c r="B43" s="179" t="s">
        <v>199</v>
      </c>
      <c r="C43" s="150">
        <v>116</v>
      </c>
      <c r="D43" s="287">
        <f t="shared" si="2"/>
        <v>0.86408349297202014</v>
      </c>
      <c r="E43" s="217">
        <f t="shared" si="3"/>
        <v>0.75757575757575757</v>
      </c>
      <c r="F43" s="54">
        <f t="shared" si="4"/>
        <v>0.24242424242424243</v>
      </c>
      <c r="G43" s="151">
        <v>2.75</v>
      </c>
      <c r="H43" s="180">
        <v>0.88</v>
      </c>
      <c r="I43" s="180">
        <v>0.67</v>
      </c>
      <c r="J43" s="72">
        <v>4.3</v>
      </c>
    </row>
    <row r="44" spans="1:10" x14ac:dyDescent="0.2">
      <c r="A44" s="294" t="s">
        <v>294</v>
      </c>
      <c r="B44" s="181" t="s">
        <v>41</v>
      </c>
      <c r="C44" s="154">
        <v>1977</v>
      </c>
      <c r="D44" s="112">
        <f t="shared" si="2"/>
        <v>0.86919451618490706</v>
      </c>
      <c r="E44" s="218">
        <f t="shared" si="3"/>
        <v>0.72391538185729654</v>
      </c>
      <c r="F44" s="57">
        <f t="shared" si="4"/>
        <v>0.27608461814270346</v>
      </c>
      <c r="G44" s="155">
        <v>20.190000000000001</v>
      </c>
      <c r="H44" s="79">
        <v>7.7</v>
      </c>
      <c r="I44" s="79">
        <v>19.489999999999998</v>
      </c>
      <c r="J44" s="75">
        <v>47.38</v>
      </c>
    </row>
    <row r="45" spans="1:10" x14ac:dyDescent="0.2">
      <c r="A45" s="293" t="s">
        <v>294</v>
      </c>
      <c r="B45" s="179" t="s">
        <v>27</v>
      </c>
      <c r="C45" s="150">
        <v>1308</v>
      </c>
      <c r="D45" s="287">
        <f t="shared" si="2"/>
        <v>0.87257601257461681</v>
      </c>
      <c r="E45" s="217">
        <f t="shared" si="3"/>
        <v>0.72202327663384058</v>
      </c>
      <c r="F45" s="54">
        <f t="shared" si="4"/>
        <v>0.27797672336615936</v>
      </c>
      <c r="G45" s="151">
        <v>16.13</v>
      </c>
      <c r="H45" s="180">
        <v>6.21</v>
      </c>
      <c r="I45" s="180">
        <v>15.32</v>
      </c>
      <c r="J45" s="72">
        <v>37.659999999999997</v>
      </c>
    </row>
    <row r="46" spans="1:10" x14ac:dyDescent="0.2">
      <c r="A46" s="294" t="s">
        <v>295</v>
      </c>
      <c r="B46" s="181" t="s">
        <v>29</v>
      </c>
      <c r="C46" s="154">
        <v>997</v>
      </c>
      <c r="D46" s="112">
        <f t="shared" si="2"/>
        <v>0.87515349873710957</v>
      </c>
      <c r="E46" s="218">
        <f t="shared" si="3"/>
        <v>0.70899470899470907</v>
      </c>
      <c r="F46" s="57">
        <f t="shared" si="4"/>
        <v>0.29100529100529104</v>
      </c>
      <c r="G46" s="155">
        <v>13.4</v>
      </c>
      <c r="H46" s="79">
        <v>5.5</v>
      </c>
      <c r="I46" s="79">
        <v>10.8</v>
      </c>
      <c r="J46" s="75">
        <v>29.7</v>
      </c>
    </row>
    <row r="47" spans="1:10" x14ac:dyDescent="0.2">
      <c r="A47" s="293" t="s">
        <v>295</v>
      </c>
      <c r="B47" s="179" t="s">
        <v>61</v>
      </c>
      <c r="C47" s="150">
        <v>535</v>
      </c>
      <c r="D47" s="287">
        <f t="shared" si="2"/>
        <v>0.87653660314727366</v>
      </c>
      <c r="E47" s="217">
        <f t="shared" si="3"/>
        <v>0.70873786407766981</v>
      </c>
      <c r="F47" s="54">
        <f t="shared" si="4"/>
        <v>0.29126213592233008</v>
      </c>
      <c r="G47" s="151">
        <v>7.3</v>
      </c>
      <c r="H47" s="180">
        <v>3</v>
      </c>
      <c r="I47" s="180">
        <v>7.56</v>
      </c>
      <c r="J47" s="72">
        <v>17.86</v>
      </c>
    </row>
    <row r="48" spans="1:10" x14ac:dyDescent="0.2">
      <c r="A48" s="294" t="s">
        <v>146</v>
      </c>
      <c r="B48" s="181" t="s">
        <v>51</v>
      </c>
      <c r="C48" s="154">
        <v>661</v>
      </c>
      <c r="D48" s="112">
        <f t="shared" si="2"/>
        <v>0.87824544803534565</v>
      </c>
      <c r="E48" s="218">
        <f t="shared" si="3"/>
        <v>0.70189003436426112</v>
      </c>
      <c r="F48" s="57">
        <f t="shared" si="4"/>
        <v>0.29810996563573883</v>
      </c>
      <c r="G48" s="155">
        <v>8.17</v>
      </c>
      <c r="H48" s="79">
        <v>3.47</v>
      </c>
      <c r="I48" s="79">
        <v>6.95</v>
      </c>
      <c r="J48" s="75">
        <v>18.59</v>
      </c>
    </row>
    <row r="49" spans="1:10" x14ac:dyDescent="0.2">
      <c r="A49" s="293" t="s">
        <v>296</v>
      </c>
      <c r="B49" s="179" t="s">
        <v>66</v>
      </c>
      <c r="C49" s="150">
        <v>3925</v>
      </c>
      <c r="D49" s="287">
        <f t="shared" si="2"/>
        <v>0.88839252244636291</v>
      </c>
      <c r="E49" s="217">
        <f t="shared" si="3"/>
        <v>0.68251748251748245</v>
      </c>
      <c r="F49" s="54">
        <f t="shared" si="4"/>
        <v>0.31748251748251755</v>
      </c>
      <c r="G49" s="151">
        <v>48.8</v>
      </c>
      <c r="H49" s="180">
        <v>22.700000000000003</v>
      </c>
      <c r="I49" s="180">
        <v>50.9</v>
      </c>
      <c r="J49" s="72">
        <v>122.4</v>
      </c>
    </row>
    <row r="50" spans="1:10" x14ac:dyDescent="0.2">
      <c r="A50" s="294" t="s">
        <v>296</v>
      </c>
      <c r="B50" s="181" t="s">
        <v>19</v>
      </c>
      <c r="C50" s="154">
        <v>22059</v>
      </c>
      <c r="D50" s="112">
        <f t="shared" si="2"/>
        <v>0.94542037325722406</v>
      </c>
      <c r="E50" s="218">
        <f t="shared" si="3"/>
        <v>0.68061609997093864</v>
      </c>
      <c r="F50" s="57">
        <f t="shared" si="4"/>
        <v>0.31938390002906131</v>
      </c>
      <c r="G50" s="155">
        <v>210.78</v>
      </c>
      <c r="H50" s="79">
        <v>98.91</v>
      </c>
      <c r="I50" s="79">
        <v>188.07999999999998</v>
      </c>
      <c r="J50" s="75">
        <v>497.77000000000004</v>
      </c>
    </row>
    <row r="51" spans="1:10" x14ac:dyDescent="0.2">
      <c r="A51" s="293" t="s">
        <v>296</v>
      </c>
      <c r="B51" s="179" t="s">
        <v>54</v>
      </c>
      <c r="C51" s="150">
        <v>2547</v>
      </c>
      <c r="D51" s="287">
        <f t="shared" si="2"/>
        <v>0.95200498434636061</v>
      </c>
      <c r="E51" s="217">
        <f t="shared" si="3"/>
        <v>0.67604522745201157</v>
      </c>
      <c r="F51" s="54">
        <f t="shared" si="4"/>
        <v>0.32395477254798843</v>
      </c>
      <c r="G51" s="151">
        <v>25.71</v>
      </c>
      <c r="H51" s="180">
        <v>12.32</v>
      </c>
      <c r="I51" s="180">
        <v>20.380000000000003</v>
      </c>
      <c r="J51" s="72">
        <v>58.410000000000004</v>
      </c>
    </row>
    <row r="52" spans="1:10" x14ac:dyDescent="0.2">
      <c r="A52" s="294" t="s">
        <v>297</v>
      </c>
      <c r="B52" s="181" t="s">
        <v>50</v>
      </c>
      <c r="C52" s="154">
        <v>5208</v>
      </c>
      <c r="D52" s="112">
        <f t="shared" si="2"/>
        <v>0.96546892409988361</v>
      </c>
      <c r="E52" s="218">
        <f t="shared" si="3"/>
        <v>0.67329681944844821</v>
      </c>
      <c r="F52" s="57">
        <f t="shared" si="4"/>
        <v>0.32670318055155184</v>
      </c>
      <c r="G52" s="155">
        <v>70.070000000000007</v>
      </c>
      <c r="H52" s="79">
        <v>34</v>
      </c>
      <c r="I52" s="79">
        <v>55.44</v>
      </c>
      <c r="J52" s="75">
        <v>159.30999999999997</v>
      </c>
    </row>
    <row r="53" spans="1:10" x14ac:dyDescent="0.2">
      <c r="A53" s="293" t="s">
        <v>297</v>
      </c>
      <c r="B53" s="179" t="s">
        <v>49</v>
      </c>
      <c r="C53" s="150">
        <v>5262</v>
      </c>
      <c r="D53" s="287">
        <f t="shared" si="2"/>
        <v>0.97907246691536709</v>
      </c>
      <c r="E53" s="217">
        <f t="shared" si="3"/>
        <v>0.67295100474147662</v>
      </c>
      <c r="F53" s="54">
        <f t="shared" si="4"/>
        <v>0.32704899525852338</v>
      </c>
      <c r="G53" s="151">
        <v>59.61</v>
      </c>
      <c r="H53" s="180">
        <v>28.97</v>
      </c>
      <c r="I53" s="180">
        <v>58.76</v>
      </c>
      <c r="J53" s="72">
        <v>147.34</v>
      </c>
    </row>
    <row r="54" spans="1:10" x14ac:dyDescent="0.2">
      <c r="A54" s="294" t="s">
        <v>297</v>
      </c>
      <c r="B54" s="181" t="s">
        <v>56</v>
      </c>
      <c r="C54" s="154">
        <v>680</v>
      </c>
      <c r="D54" s="112">
        <f t="shared" si="2"/>
        <v>0.98083043139931403</v>
      </c>
      <c r="E54" s="218">
        <f t="shared" si="3"/>
        <v>0.67174677608440791</v>
      </c>
      <c r="F54" s="57">
        <f t="shared" si="4"/>
        <v>0.32825322391559197</v>
      </c>
      <c r="G54" s="155">
        <v>5.73</v>
      </c>
      <c r="H54" s="79">
        <v>2.8</v>
      </c>
      <c r="I54" s="79">
        <v>3.05</v>
      </c>
      <c r="J54" s="75">
        <v>11.58</v>
      </c>
    </row>
    <row r="55" spans="1:10" x14ac:dyDescent="0.2">
      <c r="A55" s="293" t="s">
        <v>152</v>
      </c>
      <c r="B55" s="179" t="s">
        <v>48</v>
      </c>
      <c r="C55" s="150">
        <v>592</v>
      </c>
      <c r="D55" s="287">
        <f t="shared" si="2"/>
        <v>0.98236089459710318</v>
      </c>
      <c r="E55" s="217">
        <f t="shared" si="3"/>
        <v>0.66415662650602403</v>
      </c>
      <c r="F55" s="54">
        <f t="shared" si="4"/>
        <v>0.33584337349397586</v>
      </c>
      <c r="G55" s="151">
        <v>8.82</v>
      </c>
      <c r="H55" s="180">
        <v>4.46</v>
      </c>
      <c r="I55" s="180">
        <v>2.6</v>
      </c>
      <c r="J55" s="72">
        <v>15.88</v>
      </c>
    </row>
    <row r="56" spans="1:10" x14ac:dyDescent="0.2">
      <c r="A56" s="294" t="s">
        <v>298</v>
      </c>
      <c r="B56" s="181" t="s">
        <v>40</v>
      </c>
      <c r="C56" s="154">
        <v>3156</v>
      </c>
      <c r="D56" s="112">
        <f t="shared" si="2"/>
        <v>0.99051991799612749</v>
      </c>
      <c r="E56" s="218">
        <f t="shared" si="3"/>
        <v>0.6382745784979198</v>
      </c>
      <c r="F56" s="57">
        <f t="shared" si="4"/>
        <v>0.36172542150208009</v>
      </c>
      <c r="G56" s="155">
        <v>29.15</v>
      </c>
      <c r="H56" s="79">
        <v>16.52</v>
      </c>
      <c r="I56" s="79">
        <v>24.790000000000003</v>
      </c>
      <c r="J56" s="75">
        <v>71.12</v>
      </c>
    </row>
    <row r="57" spans="1:10" x14ac:dyDescent="0.2">
      <c r="A57" s="293" t="s">
        <v>298</v>
      </c>
      <c r="B57" s="179" t="s">
        <v>28</v>
      </c>
      <c r="C57" s="150">
        <v>653</v>
      </c>
      <c r="D57" s="287">
        <f t="shared" si="2"/>
        <v>0.99220808094909418</v>
      </c>
      <c r="E57" s="217">
        <f t="shared" si="3"/>
        <v>0.63678516228748061</v>
      </c>
      <c r="F57" s="54">
        <f t="shared" si="4"/>
        <v>0.36321483771251928</v>
      </c>
      <c r="G57" s="151">
        <v>8.24</v>
      </c>
      <c r="H57" s="180">
        <v>4.7</v>
      </c>
      <c r="I57" s="180">
        <v>7.21</v>
      </c>
      <c r="J57" s="72">
        <v>20.149999999999999</v>
      </c>
    </row>
    <row r="58" spans="1:10" x14ac:dyDescent="0.2">
      <c r="A58" s="294" t="s">
        <v>155</v>
      </c>
      <c r="B58" s="181" t="s">
        <v>46</v>
      </c>
      <c r="C58" s="154">
        <v>379</v>
      </c>
      <c r="D58" s="112">
        <f t="shared" si="2"/>
        <v>0.99318788762470578</v>
      </c>
      <c r="E58" s="218">
        <f t="shared" si="3"/>
        <v>0.63157894736842102</v>
      </c>
      <c r="F58" s="57">
        <f t="shared" si="4"/>
        <v>0.36842105263157898</v>
      </c>
      <c r="G58" s="155">
        <v>6.6</v>
      </c>
      <c r="H58" s="79">
        <v>3.85</v>
      </c>
      <c r="I58" s="79">
        <v>0.46</v>
      </c>
      <c r="J58" s="75">
        <v>10.9</v>
      </c>
    </row>
    <row r="59" spans="1:10" x14ac:dyDescent="0.2">
      <c r="A59" s="293" t="s">
        <v>299</v>
      </c>
      <c r="B59" s="179" t="s">
        <v>64</v>
      </c>
      <c r="C59" s="150">
        <v>708</v>
      </c>
      <c r="D59" s="287">
        <f t="shared" si="2"/>
        <v>0.99501823888152108</v>
      </c>
      <c r="E59" s="217">
        <f t="shared" si="3"/>
        <v>0.59380479251899476</v>
      </c>
      <c r="F59" s="54">
        <f t="shared" si="4"/>
        <v>0.40619520748100529</v>
      </c>
      <c r="G59" s="151">
        <v>10.16</v>
      </c>
      <c r="H59" s="180">
        <v>6.95</v>
      </c>
      <c r="I59" s="180">
        <v>11.05</v>
      </c>
      <c r="J59" s="72">
        <v>28.16</v>
      </c>
    </row>
    <row r="60" spans="1:10" x14ac:dyDescent="0.2">
      <c r="A60" s="294" t="s">
        <v>300</v>
      </c>
      <c r="B60" s="181" t="s">
        <v>33</v>
      </c>
      <c r="C60" s="154">
        <v>1182</v>
      </c>
      <c r="D60" s="112">
        <f t="shared" si="2"/>
        <v>0.99807399479332293</v>
      </c>
      <c r="E60" s="218">
        <f t="shared" si="3"/>
        <v>0.57894736842105265</v>
      </c>
      <c r="F60" s="57">
        <f t="shared" si="4"/>
        <v>0.42105263157894735</v>
      </c>
      <c r="G60" s="155">
        <v>11</v>
      </c>
      <c r="H60" s="79">
        <v>8</v>
      </c>
      <c r="I60" s="79">
        <v>9.879999999999999</v>
      </c>
      <c r="J60" s="75">
        <v>28.689999999999998</v>
      </c>
    </row>
    <row r="61" spans="1:10" x14ac:dyDescent="0.2">
      <c r="A61" s="293" t="s">
        <v>301</v>
      </c>
      <c r="B61" s="179" t="s">
        <v>31</v>
      </c>
      <c r="C61" s="150">
        <v>242</v>
      </c>
      <c r="D61" s="287">
        <f t="shared" si="2"/>
        <v>0.99869962333025697</v>
      </c>
      <c r="E61" s="217">
        <f t="shared" si="3"/>
        <v>0.37229862475442044</v>
      </c>
      <c r="F61" s="54">
        <f t="shared" si="4"/>
        <v>0.62770137524557967</v>
      </c>
      <c r="G61" s="151">
        <v>3.79</v>
      </c>
      <c r="H61" s="180">
        <v>6.3900000000000006</v>
      </c>
      <c r="I61" s="180">
        <v>0.77</v>
      </c>
      <c r="J61" s="72">
        <v>10.95</v>
      </c>
    </row>
    <row r="62" spans="1:10" x14ac:dyDescent="0.2">
      <c r="A62" s="294" t="s">
        <v>301</v>
      </c>
      <c r="B62" s="181" t="s">
        <v>34</v>
      </c>
      <c r="C62" s="154">
        <v>235</v>
      </c>
      <c r="D62" s="112">
        <f t="shared" si="2"/>
        <v>0.99930715517397395</v>
      </c>
      <c r="E62" s="218">
        <f t="shared" si="3"/>
        <v>0.36842105263157893</v>
      </c>
      <c r="F62" s="57">
        <f t="shared" si="4"/>
        <v>0.63157894736842102</v>
      </c>
      <c r="G62" s="155">
        <v>1.75</v>
      </c>
      <c r="H62" s="79">
        <v>3</v>
      </c>
      <c r="I62" s="79">
        <v>2</v>
      </c>
      <c r="J62" s="75">
        <v>6.75</v>
      </c>
    </row>
    <row r="63" spans="1:10" x14ac:dyDescent="0.2">
      <c r="A63" s="293" t="s">
        <v>302</v>
      </c>
      <c r="B63" s="179" t="s">
        <v>32</v>
      </c>
      <c r="C63" s="150">
        <v>268</v>
      </c>
      <c r="D63" s="287">
        <f t="shared" si="2"/>
        <v>1</v>
      </c>
      <c r="E63" s="217">
        <f t="shared" si="3"/>
        <v>0.33064516129032256</v>
      </c>
      <c r="F63" s="54">
        <f t="shared" si="4"/>
        <v>0.66935483870967749</v>
      </c>
      <c r="G63" s="151">
        <v>2.0499999999999998</v>
      </c>
      <c r="H63" s="180">
        <v>4.1500000000000004</v>
      </c>
      <c r="I63" s="180">
        <v>2.5299999999999998</v>
      </c>
      <c r="J63" s="72">
        <v>8.73</v>
      </c>
    </row>
    <row r="64" spans="1:10" ht="13.5" thickBot="1" x14ac:dyDescent="0.25">
      <c r="A64" s="295"/>
      <c r="B64" s="288" t="s">
        <v>303</v>
      </c>
      <c r="C64" s="159">
        <v>386811</v>
      </c>
      <c r="D64" s="64">
        <v>1</v>
      </c>
      <c r="E64" s="289">
        <f t="shared" ref="E64" si="5">+G64/(H64+G64)</f>
        <v>0.85017817269751927</v>
      </c>
      <c r="F64" s="65">
        <f t="shared" ref="F64" si="6">+H64/(G64+H64)</f>
        <v>0.14982182730248067</v>
      </c>
      <c r="G64" s="160">
        <v>4447.18</v>
      </c>
      <c r="H64" s="184">
        <v>783.70000000000027</v>
      </c>
      <c r="I64" s="184">
        <v>2813.0000000000014</v>
      </c>
      <c r="J64" s="161">
        <v>8040.2099999999973</v>
      </c>
    </row>
    <row r="65" spans="1:11" ht="13.5" thickTop="1" x14ac:dyDescent="0.2"/>
    <row r="69" spans="1:11" ht="15.95" customHeight="1" x14ac:dyDescent="0.2">
      <c r="A69" s="291"/>
      <c r="B69" s="246"/>
      <c r="C69" s="246"/>
      <c r="D69" s="246"/>
      <c r="E69" s="421" t="s">
        <v>304</v>
      </c>
      <c r="F69" s="422"/>
      <c r="G69" s="422"/>
      <c r="H69" s="422"/>
      <c r="I69" s="422"/>
      <c r="J69" s="423"/>
    </row>
    <row r="70" spans="1:11" ht="15.75" customHeight="1" x14ac:dyDescent="0.2">
      <c r="A70" s="296"/>
      <c r="B70" s="247"/>
      <c r="C70" s="248"/>
      <c r="D70" s="247"/>
      <c r="E70" s="419" t="s">
        <v>279</v>
      </c>
      <c r="F70" s="420"/>
      <c r="G70" s="381" t="s">
        <v>280</v>
      </c>
      <c r="H70" s="381"/>
      <c r="I70" s="381"/>
      <c r="J70" s="396"/>
      <c r="K70" s="3" t="s">
        <v>174</v>
      </c>
    </row>
    <row r="71" spans="1:11" ht="41.25" customHeight="1" x14ac:dyDescent="0.2">
      <c r="A71" s="29" t="s">
        <v>75</v>
      </c>
      <c r="B71" s="298" t="s">
        <v>4</v>
      </c>
      <c r="C71" s="239" t="s">
        <v>162</v>
      </c>
      <c r="D71" s="238" t="s">
        <v>305</v>
      </c>
      <c r="E71" s="146" t="s">
        <v>282</v>
      </c>
      <c r="F71" s="241" t="s">
        <v>283</v>
      </c>
      <c r="G71" s="240" t="s">
        <v>282</v>
      </c>
      <c r="H71" s="240" t="s">
        <v>283</v>
      </c>
      <c r="I71" s="50" t="s">
        <v>306</v>
      </c>
      <c r="J71" s="241" t="s">
        <v>285</v>
      </c>
    </row>
    <row r="72" spans="1:11" x14ac:dyDescent="0.2">
      <c r="A72" s="225">
        <v>1</v>
      </c>
      <c r="B72" s="299" t="s">
        <v>13</v>
      </c>
      <c r="C72" s="150">
        <v>139875</v>
      </c>
      <c r="D72" s="53">
        <f>+C72/C76</f>
        <v>0.61042401284781622</v>
      </c>
      <c r="E72" s="217">
        <f>+G72/(G72+H72)</f>
        <v>0.83321805291371265</v>
      </c>
      <c r="F72" s="54">
        <f>+H72/(H72+G72)</f>
        <v>0.16678194708628738</v>
      </c>
      <c r="G72" s="173">
        <v>96.37</v>
      </c>
      <c r="H72" s="173">
        <v>19.29</v>
      </c>
      <c r="I72" s="173">
        <v>54.67</v>
      </c>
      <c r="J72" s="301">
        <v>170.33</v>
      </c>
    </row>
    <row r="73" spans="1:11" x14ac:dyDescent="0.2">
      <c r="A73" s="226">
        <v>2</v>
      </c>
      <c r="B73" s="297" t="s">
        <v>17</v>
      </c>
      <c r="C73" s="154">
        <v>30568</v>
      </c>
      <c r="D73" s="56">
        <f>+D72+(C73/$C$76)</f>
        <v>0.74382484376636526</v>
      </c>
      <c r="E73" s="218">
        <f>+G73/(G73+H73)</f>
        <v>0.8131868131868133</v>
      </c>
      <c r="F73" s="57">
        <f>+H73/(H73+G73)</f>
        <v>0.18681318681318682</v>
      </c>
      <c r="G73" s="170">
        <v>14.8</v>
      </c>
      <c r="H73" s="170">
        <v>3.4</v>
      </c>
      <c r="I73" s="170">
        <v>8.85</v>
      </c>
      <c r="J73" s="302">
        <v>27.35</v>
      </c>
    </row>
    <row r="74" spans="1:11" x14ac:dyDescent="0.2">
      <c r="A74" s="225">
        <v>3</v>
      </c>
      <c r="B74" s="299" t="s">
        <v>16</v>
      </c>
      <c r="C74" s="150">
        <v>18891</v>
      </c>
      <c r="D74" s="53">
        <f t="shared" ref="D74:D75" si="7">+D73+(C74/$C$76)</f>
        <v>0.8262664525363963</v>
      </c>
      <c r="E74" s="217">
        <f>+G74/(G74+H74)</f>
        <v>0.63176895306859204</v>
      </c>
      <c r="F74" s="54">
        <f>+H74/(H74+G74)</f>
        <v>0.3682310469314079</v>
      </c>
      <c r="G74" s="173">
        <v>19.25</v>
      </c>
      <c r="H74" s="173">
        <v>11.219999999999999</v>
      </c>
      <c r="I74" s="173">
        <v>6.3</v>
      </c>
      <c r="J74" s="301">
        <v>36.770000000000003</v>
      </c>
    </row>
    <row r="75" spans="1:11" x14ac:dyDescent="0.2">
      <c r="A75" s="226">
        <v>4</v>
      </c>
      <c r="B75" s="297" t="s">
        <v>14</v>
      </c>
      <c r="C75" s="154">
        <v>39810</v>
      </c>
      <c r="D75" s="56">
        <f t="shared" si="7"/>
        <v>1</v>
      </c>
      <c r="E75" s="218">
        <f>+G75/(G75+H75)</f>
        <v>0.26938775510204083</v>
      </c>
      <c r="F75" s="57">
        <f>+H75/(H75+G75)</f>
        <v>0.73061224489795917</v>
      </c>
      <c r="G75" s="170">
        <v>6.6</v>
      </c>
      <c r="H75" s="170">
        <v>17.899999999999999</v>
      </c>
      <c r="I75" s="170">
        <v>59.96</v>
      </c>
      <c r="J75" s="302">
        <v>84.16</v>
      </c>
    </row>
    <row r="76" spans="1:11" ht="13.5" thickBot="1" x14ac:dyDescent="0.25">
      <c r="A76" s="220"/>
      <c r="B76" s="300" t="s">
        <v>307</v>
      </c>
      <c r="C76" s="194">
        <f>+C75+C74+C73+C72</f>
        <v>229144</v>
      </c>
      <c r="D76" s="59">
        <v>1</v>
      </c>
      <c r="E76" s="221">
        <f t="shared" ref="E76" si="8">+G76/(G76+H76)</f>
        <v>0.7256262246465075</v>
      </c>
      <c r="F76" s="60">
        <f t="shared" ref="F76" si="9">+H76/(H76+G76)</f>
        <v>0.2743737753534925</v>
      </c>
      <c r="G76" s="303">
        <v>137.02000000000001</v>
      </c>
      <c r="H76" s="303">
        <v>51.809999999999995</v>
      </c>
      <c r="I76" s="303">
        <v>129.78</v>
      </c>
      <c r="J76" s="304">
        <v>318.61</v>
      </c>
    </row>
    <row r="77" spans="1:11" ht="13.5" thickTop="1" x14ac:dyDescent="0.2"/>
  </sheetData>
  <sheetProtection algorithmName="SHA-512" hashValue="ZzLACJjD3qA4CUtVZsl+nC57E3RGf6YxRcTiLD69GElKiZ/GTCJp0yO/rC5XrmL0YYHe37EOzmnmZmcoT2o/nQ==" saltValue="h7lldatXciqlokJpXX4BUg==" spinCount="100000" sheet="1" objects="1" scenarios="1" insertColumns="0" insertRows="0" sort="0" autoFilter="0" pivotTables="0"/>
  <sortState xmlns:xlrd2="http://schemas.microsoft.com/office/spreadsheetml/2017/richdata2" ref="B72:J75">
    <sortCondition descending="1" ref="E72:E75"/>
  </sortState>
  <mergeCells count="6">
    <mergeCell ref="E4:J4"/>
    <mergeCell ref="E5:F5"/>
    <mergeCell ref="G5:J5"/>
    <mergeCell ref="E69:J69"/>
    <mergeCell ref="E70:F70"/>
    <mergeCell ref="G70:J70"/>
  </mergeCells>
  <pageMargins left="0.7" right="0.7" top="0.75" bottom="0.75" header="0.3" footer="0.3"/>
  <ignoredErrors>
    <ignoredError sqref="A10:A6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C91A-4D1E-4D40-8F9E-88CC9F5ED202}">
  <dimension ref="A1:P78"/>
  <sheetViews>
    <sheetView zoomScale="115" zoomScaleNormal="115" workbookViewId="0">
      <selection activeCell="G6" sqref="G6"/>
    </sheetView>
  </sheetViews>
  <sheetFormatPr defaultRowHeight="12.75" x14ac:dyDescent="0.2"/>
  <cols>
    <col min="1" max="1" width="6.5703125" style="28" customWidth="1"/>
    <col min="2" max="2" width="29.28515625" style="3" customWidth="1"/>
    <col min="3" max="3" width="9.140625" style="3"/>
    <col min="4" max="4" width="14.7109375" style="3" customWidth="1"/>
    <col min="5" max="5" width="14.140625" style="3" customWidth="1"/>
    <col min="6" max="6" width="20.5703125" style="3" customWidth="1"/>
    <col min="7" max="7" width="17.42578125" style="3" customWidth="1"/>
    <col min="8" max="16384" width="9.140625" style="3"/>
  </cols>
  <sheetData>
    <row r="1" spans="1:7" s="6" customFormat="1" x14ac:dyDescent="0.2">
      <c r="A1" s="290" t="s">
        <v>308</v>
      </c>
    </row>
    <row r="2" spans="1:7" s="6" customFormat="1" x14ac:dyDescent="0.2">
      <c r="A2" s="290" t="s">
        <v>309</v>
      </c>
    </row>
    <row r="3" spans="1:7" s="6" customFormat="1" x14ac:dyDescent="0.2">
      <c r="A3" s="290" t="s">
        <v>310</v>
      </c>
    </row>
    <row r="5" spans="1:7" ht="15" customHeight="1" x14ac:dyDescent="0.2">
      <c r="A5" s="313"/>
      <c r="B5" s="377" t="s">
        <v>278</v>
      </c>
      <c r="C5" s="378"/>
      <c r="D5" s="378"/>
      <c r="E5" s="378"/>
      <c r="F5" s="378"/>
      <c r="G5" s="397"/>
    </row>
    <row r="6" spans="1:7" ht="42.75" customHeight="1" x14ac:dyDescent="0.2">
      <c r="A6" s="29" t="s">
        <v>75</v>
      </c>
      <c r="B6" s="307" t="s">
        <v>4</v>
      </c>
      <c r="C6" s="146" t="s">
        <v>311</v>
      </c>
      <c r="D6" s="240" t="s">
        <v>312</v>
      </c>
      <c r="E6" s="241" t="s">
        <v>313</v>
      </c>
      <c r="F6" s="244" t="s">
        <v>314</v>
      </c>
      <c r="G6" s="245" t="s">
        <v>315</v>
      </c>
    </row>
    <row r="7" spans="1:7" x14ac:dyDescent="0.2">
      <c r="A7" s="293">
        <v>1</v>
      </c>
      <c r="B7" s="312" t="s">
        <v>23</v>
      </c>
      <c r="C7" s="188">
        <v>90</v>
      </c>
      <c r="D7" s="180">
        <v>11</v>
      </c>
      <c r="E7" s="72">
        <v>6.9</v>
      </c>
      <c r="F7" s="172">
        <f t="shared" ref="F7:F38" si="0">+C7/E7</f>
        <v>13.043478260869565</v>
      </c>
      <c r="G7" s="301">
        <f t="shared" ref="G7:G38" si="1">+C7/D7</f>
        <v>8.1818181818181817</v>
      </c>
    </row>
    <row r="8" spans="1:7" x14ac:dyDescent="0.2">
      <c r="A8" s="294" t="s">
        <v>316</v>
      </c>
      <c r="B8" s="290" t="s">
        <v>52</v>
      </c>
      <c r="C8" s="189">
        <v>547</v>
      </c>
      <c r="D8" s="79">
        <v>55.6</v>
      </c>
      <c r="E8" s="75">
        <v>42.8</v>
      </c>
      <c r="F8" s="169">
        <f t="shared" si="0"/>
        <v>12.780373831775702</v>
      </c>
      <c r="G8" s="302">
        <f t="shared" si="1"/>
        <v>9.8381294964028783</v>
      </c>
    </row>
    <row r="9" spans="1:7" x14ac:dyDescent="0.2">
      <c r="A9" s="293" t="s">
        <v>316</v>
      </c>
      <c r="B9" s="312" t="s">
        <v>16</v>
      </c>
      <c r="C9" s="188">
        <v>2328</v>
      </c>
      <c r="D9" s="180">
        <v>230.29999999999998</v>
      </c>
      <c r="E9" s="72">
        <v>182.29999999999998</v>
      </c>
      <c r="F9" s="172">
        <f t="shared" si="0"/>
        <v>12.770159078442129</v>
      </c>
      <c r="G9" s="301">
        <f t="shared" si="1"/>
        <v>10.108554059921842</v>
      </c>
    </row>
    <row r="10" spans="1:7" x14ac:dyDescent="0.2">
      <c r="A10" s="294">
        <v>4</v>
      </c>
      <c r="B10" s="290" t="s">
        <v>14</v>
      </c>
      <c r="C10" s="189">
        <v>4959</v>
      </c>
      <c r="D10" s="79">
        <v>512.20000000000005</v>
      </c>
      <c r="E10" s="75">
        <v>401.00000000000006</v>
      </c>
      <c r="F10" s="169">
        <f t="shared" si="0"/>
        <v>12.366583541147131</v>
      </c>
      <c r="G10" s="302">
        <f t="shared" si="1"/>
        <v>9.6817649355720405</v>
      </c>
    </row>
    <row r="11" spans="1:7" x14ac:dyDescent="0.2">
      <c r="A11" s="293" t="s">
        <v>156</v>
      </c>
      <c r="B11" s="312" t="s">
        <v>13</v>
      </c>
      <c r="C11" s="188">
        <v>14617</v>
      </c>
      <c r="D11" s="180">
        <v>1554.6</v>
      </c>
      <c r="E11" s="72">
        <v>1208.4999999999998</v>
      </c>
      <c r="F11" s="172">
        <f t="shared" si="0"/>
        <v>12.09515928837402</v>
      </c>
      <c r="G11" s="301">
        <f t="shared" si="1"/>
        <v>9.4024186285861315</v>
      </c>
    </row>
    <row r="12" spans="1:7" x14ac:dyDescent="0.2">
      <c r="A12" s="294" t="s">
        <v>156</v>
      </c>
      <c r="B12" s="290" t="s">
        <v>20</v>
      </c>
      <c r="C12" s="189">
        <v>557</v>
      </c>
      <c r="D12" s="79">
        <v>59.7</v>
      </c>
      <c r="E12" s="75">
        <v>46.1</v>
      </c>
      <c r="F12" s="169">
        <f t="shared" si="0"/>
        <v>12.082429501084599</v>
      </c>
      <c r="G12" s="302">
        <f t="shared" si="1"/>
        <v>9.3299832495812396</v>
      </c>
    </row>
    <row r="13" spans="1:7" x14ac:dyDescent="0.2">
      <c r="A13" s="293">
        <v>7</v>
      </c>
      <c r="B13" s="312" t="s">
        <v>39</v>
      </c>
      <c r="C13" s="188">
        <v>2611</v>
      </c>
      <c r="D13" s="180">
        <v>269.3</v>
      </c>
      <c r="E13" s="72">
        <v>218.39999999999998</v>
      </c>
      <c r="F13" s="172">
        <f t="shared" si="0"/>
        <v>11.955128205128206</v>
      </c>
      <c r="G13" s="301">
        <f t="shared" si="1"/>
        <v>9.6955068696620863</v>
      </c>
    </row>
    <row r="14" spans="1:7" x14ac:dyDescent="0.2">
      <c r="A14" s="294">
        <v>8</v>
      </c>
      <c r="B14" s="290" t="s">
        <v>22</v>
      </c>
      <c r="C14" s="189">
        <v>1148</v>
      </c>
      <c r="D14" s="79">
        <v>114.7</v>
      </c>
      <c r="E14" s="75">
        <v>98.5</v>
      </c>
      <c r="F14" s="169">
        <f t="shared" si="0"/>
        <v>11.654822335025381</v>
      </c>
      <c r="G14" s="302">
        <f t="shared" si="1"/>
        <v>10.008718395815169</v>
      </c>
    </row>
    <row r="15" spans="1:7" x14ac:dyDescent="0.2">
      <c r="A15" s="293" t="s">
        <v>317</v>
      </c>
      <c r="B15" s="312" t="s">
        <v>43</v>
      </c>
      <c r="C15" s="188">
        <v>175</v>
      </c>
      <c r="D15" s="180">
        <v>21.5</v>
      </c>
      <c r="E15" s="72">
        <v>15.6</v>
      </c>
      <c r="F15" s="172">
        <f t="shared" si="0"/>
        <v>11.217948717948719</v>
      </c>
      <c r="G15" s="301">
        <f t="shared" si="1"/>
        <v>8.1395348837209305</v>
      </c>
    </row>
    <row r="16" spans="1:7" x14ac:dyDescent="0.2">
      <c r="A16" s="294" t="s">
        <v>317</v>
      </c>
      <c r="B16" s="290" t="s">
        <v>60</v>
      </c>
      <c r="C16" s="189">
        <v>446</v>
      </c>
      <c r="D16" s="79">
        <v>49.1</v>
      </c>
      <c r="E16" s="75">
        <v>39.799999999999997</v>
      </c>
      <c r="F16" s="169">
        <f t="shared" si="0"/>
        <v>11.206030150753771</v>
      </c>
      <c r="G16" s="302">
        <f t="shared" si="1"/>
        <v>9.0835030549898157</v>
      </c>
    </row>
    <row r="17" spans="1:7" x14ac:dyDescent="0.2">
      <c r="A17" s="293" t="s">
        <v>317</v>
      </c>
      <c r="B17" s="312" t="s">
        <v>57</v>
      </c>
      <c r="C17" s="188">
        <v>220</v>
      </c>
      <c r="D17" s="180">
        <v>25</v>
      </c>
      <c r="E17" s="72">
        <v>19.7</v>
      </c>
      <c r="F17" s="172">
        <f t="shared" si="0"/>
        <v>11.167512690355331</v>
      </c>
      <c r="G17" s="301">
        <f t="shared" si="1"/>
        <v>8.8000000000000007</v>
      </c>
    </row>
    <row r="18" spans="1:7" x14ac:dyDescent="0.2">
      <c r="A18" s="294" t="s">
        <v>164</v>
      </c>
      <c r="B18" s="290" t="s">
        <v>18</v>
      </c>
      <c r="C18" s="189">
        <v>1835</v>
      </c>
      <c r="D18" s="79">
        <v>192.89999999999998</v>
      </c>
      <c r="E18" s="75">
        <v>164.8</v>
      </c>
      <c r="F18" s="169">
        <f t="shared" si="0"/>
        <v>11.134708737864077</v>
      </c>
      <c r="G18" s="302">
        <f t="shared" si="1"/>
        <v>9.5127008812856406</v>
      </c>
    </row>
    <row r="19" spans="1:7" x14ac:dyDescent="0.2">
      <c r="A19" s="293" t="s">
        <v>164</v>
      </c>
      <c r="B19" s="312" t="s">
        <v>15</v>
      </c>
      <c r="C19" s="188">
        <v>585</v>
      </c>
      <c r="D19" s="180">
        <v>63.7</v>
      </c>
      <c r="E19" s="72">
        <v>52.9</v>
      </c>
      <c r="F19" s="172">
        <f t="shared" si="0"/>
        <v>11.0586011342155</v>
      </c>
      <c r="G19" s="301">
        <f t="shared" si="1"/>
        <v>9.1836734693877542</v>
      </c>
    </row>
    <row r="20" spans="1:7" x14ac:dyDescent="0.2">
      <c r="A20" s="294">
        <v>14</v>
      </c>
      <c r="B20" s="290" t="s">
        <v>19</v>
      </c>
      <c r="C20" s="189">
        <v>2626</v>
      </c>
      <c r="D20" s="79">
        <v>309.79999999999995</v>
      </c>
      <c r="E20" s="75">
        <v>238</v>
      </c>
      <c r="F20" s="169">
        <f t="shared" si="0"/>
        <v>11.033613445378151</v>
      </c>
      <c r="G20" s="302">
        <f t="shared" si="1"/>
        <v>8.4764364105874765</v>
      </c>
    </row>
    <row r="21" spans="1:7" x14ac:dyDescent="0.2">
      <c r="A21" s="293">
        <v>15</v>
      </c>
      <c r="B21" s="312" t="s">
        <v>42</v>
      </c>
      <c r="C21" s="188">
        <v>259</v>
      </c>
      <c r="D21" s="180">
        <v>29.3</v>
      </c>
      <c r="E21" s="72">
        <v>23.8</v>
      </c>
      <c r="F21" s="172">
        <f t="shared" si="0"/>
        <v>10.882352941176471</v>
      </c>
      <c r="G21" s="301">
        <f t="shared" si="1"/>
        <v>8.8395904436860064</v>
      </c>
    </row>
    <row r="22" spans="1:7" x14ac:dyDescent="0.2">
      <c r="A22" s="294">
        <v>16</v>
      </c>
      <c r="B22" s="290" t="s">
        <v>17</v>
      </c>
      <c r="C22" s="189">
        <v>3947</v>
      </c>
      <c r="D22" s="79">
        <v>482.09999999999997</v>
      </c>
      <c r="E22" s="75">
        <v>364.4</v>
      </c>
      <c r="F22" s="169">
        <f t="shared" si="0"/>
        <v>10.831503841931944</v>
      </c>
      <c r="G22" s="302">
        <f t="shared" si="1"/>
        <v>8.1870981124248079</v>
      </c>
    </row>
    <row r="23" spans="1:7" x14ac:dyDescent="0.2">
      <c r="A23" s="293" t="s">
        <v>213</v>
      </c>
      <c r="B23" s="312" t="s">
        <v>30</v>
      </c>
      <c r="C23" s="188">
        <v>477</v>
      </c>
      <c r="D23" s="180">
        <v>54.7</v>
      </c>
      <c r="E23" s="72">
        <v>44.9</v>
      </c>
      <c r="F23" s="172">
        <f t="shared" si="0"/>
        <v>10.623608017817372</v>
      </c>
      <c r="G23" s="301">
        <f t="shared" si="1"/>
        <v>8.7202925045703843</v>
      </c>
    </row>
    <row r="24" spans="1:7" x14ac:dyDescent="0.2">
      <c r="A24" s="294" t="s">
        <v>213</v>
      </c>
      <c r="B24" s="290" t="s">
        <v>53</v>
      </c>
      <c r="C24" s="189">
        <v>1533</v>
      </c>
      <c r="D24" s="79">
        <v>202.2</v>
      </c>
      <c r="E24" s="75">
        <v>144.9</v>
      </c>
      <c r="F24" s="169">
        <f t="shared" si="0"/>
        <v>10.579710144927535</v>
      </c>
      <c r="G24" s="302">
        <f t="shared" si="1"/>
        <v>7.5816023738872405</v>
      </c>
    </row>
    <row r="25" spans="1:7" x14ac:dyDescent="0.2">
      <c r="A25" s="293">
        <v>19</v>
      </c>
      <c r="B25" s="312" t="s">
        <v>59</v>
      </c>
      <c r="C25" s="188">
        <v>106</v>
      </c>
      <c r="D25" s="180">
        <v>13.4</v>
      </c>
      <c r="E25" s="72">
        <v>10.4</v>
      </c>
      <c r="F25" s="172">
        <f t="shared" si="0"/>
        <v>10.192307692307692</v>
      </c>
      <c r="G25" s="301">
        <f t="shared" si="1"/>
        <v>7.91044776119403</v>
      </c>
    </row>
    <row r="26" spans="1:7" x14ac:dyDescent="0.2">
      <c r="A26" s="294">
        <v>20</v>
      </c>
      <c r="B26" s="290" t="s">
        <v>200</v>
      </c>
      <c r="C26" s="189">
        <v>14</v>
      </c>
      <c r="D26" s="79">
        <v>3.2</v>
      </c>
      <c r="E26" s="75">
        <v>1.4</v>
      </c>
      <c r="F26" s="169">
        <f t="shared" si="0"/>
        <v>10</v>
      </c>
      <c r="G26" s="302">
        <f t="shared" si="1"/>
        <v>4.375</v>
      </c>
    </row>
    <row r="27" spans="1:7" x14ac:dyDescent="0.2">
      <c r="A27" s="293">
        <v>21</v>
      </c>
      <c r="B27" s="312" t="s">
        <v>49</v>
      </c>
      <c r="C27" s="188">
        <v>711</v>
      </c>
      <c r="D27" s="180">
        <v>88.4</v>
      </c>
      <c r="E27" s="72">
        <v>72</v>
      </c>
      <c r="F27" s="172">
        <f t="shared" si="0"/>
        <v>9.875</v>
      </c>
      <c r="G27" s="301">
        <f t="shared" si="1"/>
        <v>8.0429864253393664</v>
      </c>
    </row>
    <row r="28" spans="1:7" x14ac:dyDescent="0.2">
      <c r="A28" s="294">
        <v>22</v>
      </c>
      <c r="B28" s="290" t="s">
        <v>21</v>
      </c>
      <c r="C28" s="189">
        <v>158</v>
      </c>
      <c r="D28" s="79">
        <v>24.1</v>
      </c>
      <c r="E28" s="75">
        <v>16.100000000000001</v>
      </c>
      <c r="F28" s="169">
        <f t="shared" si="0"/>
        <v>9.8136645962732914</v>
      </c>
      <c r="G28" s="302">
        <f t="shared" si="1"/>
        <v>6.5560165975103732</v>
      </c>
    </row>
    <row r="29" spans="1:7" x14ac:dyDescent="0.2">
      <c r="A29" s="293">
        <v>23</v>
      </c>
      <c r="B29" s="312" t="s">
        <v>68</v>
      </c>
      <c r="C29" s="188">
        <v>243</v>
      </c>
      <c r="D29" s="180">
        <v>34.6</v>
      </c>
      <c r="E29" s="72">
        <v>26.1</v>
      </c>
      <c r="F29" s="172">
        <f t="shared" si="0"/>
        <v>9.3103448275862064</v>
      </c>
      <c r="G29" s="301">
        <f t="shared" si="1"/>
        <v>7.0231213872832363</v>
      </c>
    </row>
    <row r="30" spans="1:7" x14ac:dyDescent="0.2">
      <c r="A30" s="294">
        <v>24</v>
      </c>
      <c r="B30" s="290" t="s">
        <v>25</v>
      </c>
      <c r="C30" s="189">
        <v>108</v>
      </c>
      <c r="D30" s="79">
        <v>14.8</v>
      </c>
      <c r="E30" s="75">
        <v>11.8</v>
      </c>
      <c r="F30" s="169">
        <f t="shared" si="0"/>
        <v>9.1525423728813546</v>
      </c>
      <c r="G30" s="302">
        <f t="shared" si="1"/>
        <v>7.2972972972972974</v>
      </c>
    </row>
    <row r="31" spans="1:7" x14ac:dyDescent="0.2">
      <c r="A31" s="293" t="s">
        <v>89</v>
      </c>
      <c r="B31" s="312" t="s">
        <v>24</v>
      </c>
      <c r="C31" s="188">
        <v>472</v>
      </c>
      <c r="D31" s="180">
        <v>63</v>
      </c>
      <c r="E31" s="72">
        <v>52.2</v>
      </c>
      <c r="F31" s="172">
        <f t="shared" si="0"/>
        <v>9.0421455938697317</v>
      </c>
      <c r="G31" s="301">
        <f t="shared" si="1"/>
        <v>7.4920634920634921</v>
      </c>
    </row>
    <row r="32" spans="1:7" x14ac:dyDescent="0.2">
      <c r="A32" s="294" t="s">
        <v>89</v>
      </c>
      <c r="B32" s="290" t="s">
        <v>37</v>
      </c>
      <c r="C32" s="189">
        <v>176</v>
      </c>
      <c r="D32" s="79">
        <v>23.6</v>
      </c>
      <c r="E32" s="75">
        <v>19.600000000000001</v>
      </c>
      <c r="F32" s="169">
        <f t="shared" si="0"/>
        <v>8.9795918367346932</v>
      </c>
      <c r="G32" s="302">
        <f t="shared" si="1"/>
        <v>7.4576271186440675</v>
      </c>
    </row>
    <row r="33" spans="1:7" x14ac:dyDescent="0.2">
      <c r="A33" s="293">
        <v>27</v>
      </c>
      <c r="B33" s="312" t="s">
        <v>40</v>
      </c>
      <c r="C33" s="188">
        <v>332</v>
      </c>
      <c r="D33" s="180">
        <v>45.599999999999994</v>
      </c>
      <c r="E33" s="72">
        <v>37.1</v>
      </c>
      <c r="F33" s="172">
        <f t="shared" si="0"/>
        <v>8.9487870619946079</v>
      </c>
      <c r="G33" s="301">
        <f t="shared" si="1"/>
        <v>7.2807017543859658</v>
      </c>
    </row>
    <row r="34" spans="1:7" x14ac:dyDescent="0.2">
      <c r="A34" s="294" t="s">
        <v>318</v>
      </c>
      <c r="B34" s="290" t="s">
        <v>38</v>
      </c>
      <c r="C34" s="189">
        <v>532</v>
      </c>
      <c r="D34" s="79">
        <v>72.5</v>
      </c>
      <c r="E34" s="75">
        <v>60.4</v>
      </c>
      <c r="F34" s="169">
        <f t="shared" si="0"/>
        <v>8.8079470198675498</v>
      </c>
      <c r="G34" s="302">
        <f t="shared" si="1"/>
        <v>7.3379310344827582</v>
      </c>
    </row>
    <row r="35" spans="1:7" x14ac:dyDescent="0.2">
      <c r="A35" s="293" t="s">
        <v>318</v>
      </c>
      <c r="B35" s="312" t="s">
        <v>41</v>
      </c>
      <c r="C35" s="188">
        <v>218</v>
      </c>
      <c r="D35" s="180">
        <v>27.9</v>
      </c>
      <c r="E35" s="72">
        <v>24.9</v>
      </c>
      <c r="F35" s="172">
        <f t="shared" si="0"/>
        <v>8.7550200803212856</v>
      </c>
      <c r="G35" s="301">
        <f t="shared" si="1"/>
        <v>7.8136200716845883</v>
      </c>
    </row>
    <row r="36" spans="1:7" x14ac:dyDescent="0.2">
      <c r="A36" s="294">
        <v>30</v>
      </c>
      <c r="B36" s="290" t="s">
        <v>36</v>
      </c>
      <c r="C36" s="189">
        <v>138</v>
      </c>
      <c r="D36" s="79">
        <v>19.3</v>
      </c>
      <c r="E36" s="75">
        <v>15.8</v>
      </c>
      <c r="F36" s="169">
        <f t="shared" si="0"/>
        <v>8.7341772151898738</v>
      </c>
      <c r="G36" s="302">
        <f t="shared" si="1"/>
        <v>7.1502590673575126</v>
      </c>
    </row>
    <row r="37" spans="1:7" x14ac:dyDescent="0.2">
      <c r="A37" s="293">
        <v>31</v>
      </c>
      <c r="B37" s="312" t="s">
        <v>58</v>
      </c>
      <c r="C37" s="188">
        <v>230</v>
      </c>
      <c r="D37" s="180">
        <v>34.4</v>
      </c>
      <c r="E37" s="72">
        <v>26.799999999999997</v>
      </c>
      <c r="F37" s="172">
        <f t="shared" si="0"/>
        <v>8.5820895522388074</v>
      </c>
      <c r="G37" s="301">
        <f t="shared" si="1"/>
        <v>6.6860465116279073</v>
      </c>
    </row>
    <row r="38" spans="1:7" x14ac:dyDescent="0.2">
      <c r="A38" s="294">
        <v>32</v>
      </c>
      <c r="B38" s="290" t="s">
        <v>44</v>
      </c>
      <c r="C38" s="189">
        <v>75</v>
      </c>
      <c r="D38" s="79">
        <v>11.8</v>
      </c>
      <c r="E38" s="75">
        <v>8.8000000000000007</v>
      </c>
      <c r="F38" s="169">
        <f t="shared" si="0"/>
        <v>8.5227272727272716</v>
      </c>
      <c r="G38" s="302">
        <f t="shared" si="1"/>
        <v>6.3559322033898304</v>
      </c>
    </row>
    <row r="39" spans="1:7" x14ac:dyDescent="0.2">
      <c r="A39" s="293" t="s">
        <v>93</v>
      </c>
      <c r="B39" s="312" t="s">
        <v>26</v>
      </c>
      <c r="C39" s="188">
        <v>211</v>
      </c>
      <c r="D39" s="180">
        <v>31.1</v>
      </c>
      <c r="E39" s="72">
        <v>25.1</v>
      </c>
      <c r="F39" s="172">
        <f t="shared" ref="F39:F63" si="2">+C39/E39</f>
        <v>8.4063745019920315</v>
      </c>
      <c r="G39" s="301">
        <f t="shared" ref="G39:G63" si="3">+C39/D39</f>
        <v>6.7845659163987131</v>
      </c>
    </row>
    <row r="40" spans="1:7" x14ac:dyDescent="0.2">
      <c r="A40" s="294" t="s">
        <v>93</v>
      </c>
      <c r="B40" s="290" t="s">
        <v>62</v>
      </c>
      <c r="C40" s="189">
        <v>41</v>
      </c>
      <c r="D40" s="79">
        <v>7.9</v>
      </c>
      <c r="E40" s="75">
        <v>4.9000000000000004</v>
      </c>
      <c r="F40" s="169">
        <f t="shared" si="2"/>
        <v>8.3673469387755102</v>
      </c>
      <c r="G40" s="302">
        <f t="shared" si="3"/>
        <v>5.1898734177215191</v>
      </c>
    </row>
    <row r="41" spans="1:7" x14ac:dyDescent="0.2">
      <c r="A41" s="293">
        <v>35</v>
      </c>
      <c r="B41" s="312" t="s">
        <v>50</v>
      </c>
      <c r="C41" s="188">
        <v>681</v>
      </c>
      <c r="D41" s="180">
        <v>103.9</v>
      </c>
      <c r="E41" s="72">
        <v>81.600000000000009</v>
      </c>
      <c r="F41" s="172">
        <f t="shared" si="2"/>
        <v>8.345588235294116</v>
      </c>
      <c r="G41" s="301">
        <f t="shared" si="3"/>
        <v>6.5543792107795955</v>
      </c>
    </row>
    <row r="42" spans="1:7" x14ac:dyDescent="0.2">
      <c r="A42" s="294" t="s">
        <v>141</v>
      </c>
      <c r="B42" s="290" t="s">
        <v>66</v>
      </c>
      <c r="C42" s="189">
        <v>539</v>
      </c>
      <c r="D42" s="79">
        <v>80.5</v>
      </c>
      <c r="E42" s="75">
        <v>67.5</v>
      </c>
      <c r="F42" s="169">
        <f t="shared" si="2"/>
        <v>7.9851851851851849</v>
      </c>
      <c r="G42" s="302">
        <f t="shared" si="3"/>
        <v>6.6956521739130439</v>
      </c>
    </row>
    <row r="43" spans="1:7" x14ac:dyDescent="0.2">
      <c r="A43" s="293" t="s">
        <v>141</v>
      </c>
      <c r="B43" s="312" t="s">
        <v>29</v>
      </c>
      <c r="C43" s="188">
        <v>126</v>
      </c>
      <c r="D43" s="180">
        <v>18.8</v>
      </c>
      <c r="E43" s="72">
        <v>15.8</v>
      </c>
      <c r="F43" s="172">
        <f t="shared" si="2"/>
        <v>7.9746835443037973</v>
      </c>
      <c r="G43" s="301">
        <f t="shared" si="3"/>
        <v>6.7021276595744679</v>
      </c>
    </row>
    <row r="44" spans="1:7" x14ac:dyDescent="0.2">
      <c r="A44" s="294">
        <v>38</v>
      </c>
      <c r="B44" s="290" t="s">
        <v>28</v>
      </c>
      <c r="C44" s="189">
        <v>84</v>
      </c>
      <c r="D44" s="79">
        <v>12.9</v>
      </c>
      <c r="E44" s="75">
        <v>10.7</v>
      </c>
      <c r="F44" s="169">
        <f t="shared" si="2"/>
        <v>7.850467289719627</v>
      </c>
      <c r="G44" s="302">
        <f t="shared" si="3"/>
        <v>6.5116279069767442</v>
      </c>
    </row>
    <row r="45" spans="1:7" x14ac:dyDescent="0.2">
      <c r="A45" s="293" t="s">
        <v>319</v>
      </c>
      <c r="B45" s="312" t="s">
        <v>27</v>
      </c>
      <c r="C45" s="188">
        <v>159</v>
      </c>
      <c r="D45" s="180">
        <v>22.3</v>
      </c>
      <c r="E45" s="72">
        <v>20.3</v>
      </c>
      <c r="F45" s="172">
        <f t="shared" si="2"/>
        <v>7.8325123152709359</v>
      </c>
      <c r="G45" s="301">
        <f t="shared" si="3"/>
        <v>7.1300448430493271</v>
      </c>
    </row>
    <row r="46" spans="1:7" x14ac:dyDescent="0.2">
      <c r="A46" s="294" t="s">
        <v>319</v>
      </c>
      <c r="B46" s="290" t="s">
        <v>33</v>
      </c>
      <c r="C46" s="189">
        <v>117</v>
      </c>
      <c r="D46" s="79">
        <v>19</v>
      </c>
      <c r="E46" s="75">
        <v>15</v>
      </c>
      <c r="F46" s="169">
        <f t="shared" si="2"/>
        <v>7.8</v>
      </c>
      <c r="G46" s="302">
        <f t="shared" si="3"/>
        <v>6.1578947368421053</v>
      </c>
    </row>
    <row r="47" spans="1:7" x14ac:dyDescent="0.2">
      <c r="A47" s="293" t="s">
        <v>319</v>
      </c>
      <c r="B47" s="312" t="s">
        <v>35</v>
      </c>
      <c r="C47" s="188">
        <v>42</v>
      </c>
      <c r="D47" s="180">
        <v>6.4</v>
      </c>
      <c r="E47" s="72">
        <v>5.4</v>
      </c>
      <c r="F47" s="172">
        <f t="shared" si="2"/>
        <v>7.7777777777777777</v>
      </c>
      <c r="G47" s="301">
        <f t="shared" si="3"/>
        <v>6.5625</v>
      </c>
    </row>
    <row r="48" spans="1:7" x14ac:dyDescent="0.2">
      <c r="A48" s="294">
        <v>42</v>
      </c>
      <c r="B48" s="290" t="s">
        <v>51</v>
      </c>
      <c r="C48" s="189">
        <v>73</v>
      </c>
      <c r="D48" s="79">
        <v>11.6</v>
      </c>
      <c r="E48" s="75">
        <v>9.6</v>
      </c>
      <c r="F48" s="169">
        <f t="shared" si="2"/>
        <v>7.604166666666667</v>
      </c>
      <c r="G48" s="302">
        <f t="shared" si="3"/>
        <v>6.2931034482758621</v>
      </c>
    </row>
    <row r="49" spans="1:7" x14ac:dyDescent="0.2">
      <c r="A49" s="293">
        <v>43</v>
      </c>
      <c r="B49" s="312" t="s">
        <v>64</v>
      </c>
      <c r="C49" s="188">
        <v>113</v>
      </c>
      <c r="D49" s="180">
        <v>17.100000000000001</v>
      </c>
      <c r="E49" s="72">
        <v>15.1</v>
      </c>
      <c r="F49" s="172">
        <f t="shared" si="2"/>
        <v>7.483443708609272</v>
      </c>
      <c r="G49" s="301">
        <f t="shared" si="3"/>
        <v>6.6081871345029235</v>
      </c>
    </row>
    <row r="50" spans="1:7" x14ac:dyDescent="0.2">
      <c r="A50" s="294">
        <v>44</v>
      </c>
      <c r="B50" s="290" t="s">
        <v>67</v>
      </c>
      <c r="C50" s="189">
        <v>66</v>
      </c>
      <c r="D50" s="79">
        <v>10.4</v>
      </c>
      <c r="E50" s="75">
        <v>8.9</v>
      </c>
      <c r="F50" s="169">
        <f t="shared" si="2"/>
        <v>7.4157303370786511</v>
      </c>
      <c r="G50" s="302">
        <f t="shared" si="3"/>
        <v>6.3461538461538458</v>
      </c>
    </row>
    <row r="51" spans="1:7" x14ac:dyDescent="0.2">
      <c r="A51" s="293">
        <v>45</v>
      </c>
      <c r="B51" s="312" t="s">
        <v>63</v>
      </c>
      <c r="C51" s="188">
        <v>156</v>
      </c>
      <c r="D51" s="180">
        <v>27</v>
      </c>
      <c r="E51" s="72">
        <v>21.299999999999997</v>
      </c>
      <c r="F51" s="172">
        <f t="shared" si="2"/>
        <v>7.3239436619718319</v>
      </c>
      <c r="G51" s="301">
        <f t="shared" si="3"/>
        <v>5.7777777777777777</v>
      </c>
    </row>
    <row r="52" spans="1:7" x14ac:dyDescent="0.2">
      <c r="A52" s="294" t="s">
        <v>320</v>
      </c>
      <c r="B52" s="290" t="s">
        <v>54</v>
      </c>
      <c r="C52" s="189">
        <v>243</v>
      </c>
      <c r="D52" s="79">
        <v>38</v>
      </c>
      <c r="E52" s="75">
        <v>33.799999999999997</v>
      </c>
      <c r="F52" s="169">
        <f t="shared" si="2"/>
        <v>7.1893491124260365</v>
      </c>
      <c r="G52" s="302">
        <f t="shared" si="3"/>
        <v>6.3947368421052628</v>
      </c>
    </row>
    <row r="53" spans="1:7" x14ac:dyDescent="0.2">
      <c r="A53" s="293" t="s">
        <v>320</v>
      </c>
      <c r="B53" s="312" t="s">
        <v>45</v>
      </c>
      <c r="C53" s="188">
        <v>56</v>
      </c>
      <c r="D53" s="180">
        <v>8.8000000000000007</v>
      </c>
      <c r="E53" s="72">
        <v>7.8</v>
      </c>
      <c r="F53" s="172">
        <f t="shared" si="2"/>
        <v>7.1794871794871797</v>
      </c>
      <c r="G53" s="301">
        <f t="shared" si="3"/>
        <v>6.3636363636363633</v>
      </c>
    </row>
    <row r="54" spans="1:7" x14ac:dyDescent="0.2">
      <c r="A54" s="294">
        <v>48</v>
      </c>
      <c r="B54" s="290" t="s">
        <v>56</v>
      </c>
      <c r="C54" s="189">
        <v>46</v>
      </c>
      <c r="D54" s="79">
        <v>8.5</v>
      </c>
      <c r="E54" s="75">
        <v>6.8</v>
      </c>
      <c r="F54" s="169">
        <f t="shared" si="2"/>
        <v>6.7647058823529411</v>
      </c>
      <c r="G54" s="302">
        <f t="shared" si="3"/>
        <v>5.4117647058823533</v>
      </c>
    </row>
    <row r="55" spans="1:7" x14ac:dyDescent="0.2">
      <c r="A55" s="293">
        <v>49</v>
      </c>
      <c r="B55" s="312" t="s">
        <v>32</v>
      </c>
      <c r="C55" s="188">
        <v>31</v>
      </c>
      <c r="D55" s="180">
        <v>6.2</v>
      </c>
      <c r="E55" s="72">
        <v>4.7</v>
      </c>
      <c r="F55" s="172">
        <f t="shared" si="2"/>
        <v>6.5957446808510634</v>
      </c>
      <c r="G55" s="301">
        <f t="shared" si="3"/>
        <v>5</v>
      </c>
    </row>
    <row r="56" spans="1:7" x14ac:dyDescent="0.2">
      <c r="A56" s="294">
        <v>50</v>
      </c>
      <c r="B56" s="290" t="s">
        <v>55</v>
      </c>
      <c r="C56" s="189">
        <v>49</v>
      </c>
      <c r="D56" s="79">
        <v>9.1999999999999993</v>
      </c>
      <c r="E56" s="75">
        <v>7.5</v>
      </c>
      <c r="F56" s="169">
        <f t="shared" si="2"/>
        <v>6.5333333333333332</v>
      </c>
      <c r="G56" s="302">
        <f t="shared" si="3"/>
        <v>5.3260869565217392</v>
      </c>
    </row>
    <row r="57" spans="1:7" x14ac:dyDescent="0.2">
      <c r="A57" s="293">
        <v>51</v>
      </c>
      <c r="B57" s="312" t="s">
        <v>61</v>
      </c>
      <c r="C57" s="188">
        <v>50</v>
      </c>
      <c r="D57" s="180">
        <v>10.3</v>
      </c>
      <c r="E57" s="72">
        <v>8.5</v>
      </c>
      <c r="F57" s="172">
        <f t="shared" si="2"/>
        <v>5.882352941176471</v>
      </c>
      <c r="G57" s="301">
        <f t="shared" si="3"/>
        <v>4.8543689320388346</v>
      </c>
    </row>
    <row r="58" spans="1:7" x14ac:dyDescent="0.2">
      <c r="A58" s="294">
        <v>52</v>
      </c>
      <c r="B58" s="290" t="s">
        <v>31</v>
      </c>
      <c r="C58" s="189">
        <v>43</v>
      </c>
      <c r="D58" s="79">
        <v>10.199999999999999</v>
      </c>
      <c r="E58" s="75">
        <v>7.4</v>
      </c>
      <c r="F58" s="169">
        <f t="shared" si="2"/>
        <v>5.8108108108108105</v>
      </c>
      <c r="G58" s="302">
        <f t="shared" si="3"/>
        <v>4.215686274509804</v>
      </c>
    </row>
    <row r="59" spans="1:7" x14ac:dyDescent="0.2">
      <c r="A59" s="293" t="s">
        <v>169</v>
      </c>
      <c r="B59" s="312" t="s">
        <v>47</v>
      </c>
      <c r="C59" s="188">
        <v>141</v>
      </c>
      <c r="D59" s="180">
        <v>34.799999999999997</v>
      </c>
      <c r="E59" s="72">
        <v>25.9</v>
      </c>
      <c r="F59" s="172">
        <f t="shared" si="2"/>
        <v>5.4440154440154442</v>
      </c>
      <c r="G59" s="301">
        <f t="shared" si="3"/>
        <v>4.0517241379310347</v>
      </c>
    </row>
    <row r="60" spans="1:7" x14ac:dyDescent="0.2">
      <c r="A60" s="294" t="s">
        <v>169</v>
      </c>
      <c r="B60" s="290" t="s">
        <v>48</v>
      </c>
      <c r="C60" s="189">
        <v>56</v>
      </c>
      <c r="D60" s="79">
        <v>13.3</v>
      </c>
      <c r="E60" s="75">
        <v>10.3</v>
      </c>
      <c r="F60" s="169">
        <f t="shared" si="2"/>
        <v>5.4368932038834945</v>
      </c>
      <c r="G60" s="302">
        <f t="shared" si="3"/>
        <v>4.2105263157894735</v>
      </c>
    </row>
    <row r="61" spans="1:7" x14ac:dyDescent="0.2">
      <c r="A61" s="293">
        <v>55</v>
      </c>
      <c r="B61" s="312" t="s">
        <v>46</v>
      </c>
      <c r="C61" s="188">
        <v>50</v>
      </c>
      <c r="D61" s="180">
        <v>10.4</v>
      </c>
      <c r="E61" s="72">
        <v>9.4</v>
      </c>
      <c r="F61" s="172">
        <f t="shared" si="2"/>
        <v>5.3191489361702127</v>
      </c>
      <c r="G61" s="301">
        <f t="shared" si="3"/>
        <v>4.8076923076923075</v>
      </c>
    </row>
    <row r="62" spans="1:7" x14ac:dyDescent="0.2">
      <c r="A62" s="294">
        <v>56</v>
      </c>
      <c r="B62" s="290" t="s">
        <v>34</v>
      </c>
      <c r="C62" s="189">
        <v>12</v>
      </c>
      <c r="D62" s="79">
        <v>4.9000000000000004</v>
      </c>
      <c r="E62" s="75">
        <v>4.2</v>
      </c>
      <c r="F62" s="169">
        <f t="shared" si="2"/>
        <v>2.8571428571428572</v>
      </c>
      <c r="G62" s="302">
        <f t="shared" si="3"/>
        <v>2.4489795918367343</v>
      </c>
    </row>
    <row r="63" spans="1:7" x14ac:dyDescent="0.2">
      <c r="A63" s="293">
        <v>57</v>
      </c>
      <c r="B63" s="312" t="s">
        <v>199</v>
      </c>
      <c r="C63" s="188">
        <v>7</v>
      </c>
      <c r="D63" s="180">
        <v>3.6</v>
      </c>
      <c r="E63" s="72">
        <v>2.6</v>
      </c>
      <c r="F63" s="172">
        <f t="shared" si="2"/>
        <v>2.6923076923076921</v>
      </c>
      <c r="G63" s="301">
        <f t="shared" si="3"/>
        <v>1.9444444444444444</v>
      </c>
    </row>
    <row r="64" spans="1:7" ht="13.5" thickBot="1" x14ac:dyDescent="0.25">
      <c r="A64" s="295"/>
      <c r="B64" s="183" t="s">
        <v>303</v>
      </c>
      <c r="C64" s="309">
        <v>45665</v>
      </c>
      <c r="D64" s="184">
        <v>5241.4000000000005</v>
      </c>
      <c r="E64" s="161">
        <v>4126.800000000002</v>
      </c>
      <c r="F64" s="310">
        <f t="shared" ref="F64" si="4">+C64/E64</f>
        <v>11.065474459629732</v>
      </c>
      <c r="G64" s="311">
        <f t="shared" ref="G64" si="5">+C64/D64</f>
        <v>8.7123669248674016</v>
      </c>
    </row>
    <row r="65" spans="1:16" ht="13.5" thickTop="1" x14ac:dyDescent="0.2"/>
    <row r="68" spans="1:16" ht="15" customHeight="1" x14ac:dyDescent="0.2">
      <c r="A68" s="313"/>
      <c r="B68" s="108" t="s">
        <v>304</v>
      </c>
      <c r="C68" s="224"/>
      <c r="D68" s="224"/>
      <c r="E68" s="224"/>
      <c r="F68" s="224"/>
      <c r="G68" s="109"/>
      <c r="J68" s="28"/>
    </row>
    <row r="69" spans="1:16" ht="41.25" customHeight="1" x14ac:dyDescent="0.2">
      <c r="A69" s="29" t="s">
        <v>75</v>
      </c>
      <c r="B69" s="242" t="s">
        <v>4</v>
      </c>
      <c r="C69" s="243" t="s">
        <v>311</v>
      </c>
      <c r="D69" s="243" t="s">
        <v>312</v>
      </c>
      <c r="E69" s="243" t="s">
        <v>313</v>
      </c>
      <c r="F69" s="244" t="s">
        <v>314</v>
      </c>
      <c r="G69" s="245" t="s">
        <v>315</v>
      </c>
      <c r="J69" s="28"/>
    </row>
    <row r="70" spans="1:16" x14ac:dyDescent="0.2">
      <c r="A70" s="314">
        <v>1</v>
      </c>
      <c r="B70" s="315" t="s">
        <v>17</v>
      </c>
      <c r="C70" s="316">
        <v>180</v>
      </c>
      <c r="D70" s="317">
        <v>18.2</v>
      </c>
      <c r="E70" s="318">
        <v>13.600000000000001</v>
      </c>
      <c r="F70" s="165">
        <f>+C70/E70</f>
        <v>13.235294117647058</v>
      </c>
      <c r="G70" s="319">
        <f>+C70/D70</f>
        <v>9.8901098901098905</v>
      </c>
    </row>
    <row r="71" spans="1:16" x14ac:dyDescent="0.2">
      <c r="A71" s="226">
        <v>2</v>
      </c>
      <c r="B71" s="181" t="s">
        <v>14</v>
      </c>
      <c r="C71" s="189">
        <v>115</v>
      </c>
      <c r="D71" s="79">
        <v>24.5</v>
      </c>
      <c r="E71" s="75">
        <v>11.6</v>
      </c>
      <c r="F71" s="169">
        <f>+C71/E71</f>
        <v>9.9137931034482758</v>
      </c>
      <c r="G71" s="302">
        <f>+C71/D71</f>
        <v>4.6938775510204085</v>
      </c>
    </row>
    <row r="72" spans="1:16" x14ac:dyDescent="0.2">
      <c r="A72" s="225">
        <v>3</v>
      </c>
      <c r="B72" s="179" t="s">
        <v>16</v>
      </c>
      <c r="C72" s="188">
        <v>224</v>
      </c>
      <c r="D72" s="180">
        <v>30.5</v>
      </c>
      <c r="E72" s="72">
        <v>23.700000000000003</v>
      </c>
      <c r="F72" s="172">
        <f>+C72/E72</f>
        <v>9.4514767932489434</v>
      </c>
      <c r="G72" s="301">
        <f>+C72/D72</f>
        <v>7.3442622950819674</v>
      </c>
    </row>
    <row r="73" spans="1:16" x14ac:dyDescent="0.2">
      <c r="A73" s="226">
        <v>4</v>
      </c>
      <c r="B73" s="181" t="s">
        <v>13</v>
      </c>
      <c r="C73" s="189">
        <v>917</v>
      </c>
      <c r="D73" s="79">
        <v>116</v>
      </c>
      <c r="E73" s="75">
        <v>102.69999999999999</v>
      </c>
      <c r="F73" s="169">
        <f>+C73/E73</f>
        <v>8.9289191820837406</v>
      </c>
      <c r="G73" s="302">
        <f>+C73/D73</f>
        <v>7.9051724137931032</v>
      </c>
    </row>
    <row r="74" spans="1:16" ht="13.5" thickBot="1" x14ac:dyDescent="0.25">
      <c r="A74" s="320"/>
      <c r="B74" s="220" t="s">
        <v>304</v>
      </c>
      <c r="C74" s="195">
        <v>1436</v>
      </c>
      <c r="D74" s="321">
        <v>189.2</v>
      </c>
      <c r="E74" s="322">
        <v>151.6</v>
      </c>
      <c r="F74" s="177">
        <f t="shared" ref="F74" si="6">+C74/E74</f>
        <v>9.4722955145118739</v>
      </c>
      <c r="G74" s="304">
        <f t="shared" ref="G74" si="7">+C74/D74</f>
        <v>7.5898520084566599</v>
      </c>
    </row>
    <row r="75" spans="1:16" ht="13.5" thickTop="1" x14ac:dyDescent="0.2"/>
    <row r="77" spans="1:16" x14ac:dyDescent="0.2">
      <c r="A77" s="306"/>
      <c r="B77" s="305" t="s">
        <v>321</v>
      </c>
      <c r="C77" s="305"/>
      <c r="D77" s="305"/>
      <c r="E77" s="305"/>
      <c r="F77" s="305"/>
      <c r="G77" s="305"/>
      <c r="H77" s="305"/>
      <c r="I77" s="305"/>
      <c r="J77" s="306"/>
      <c r="K77" s="305"/>
      <c r="L77" s="305"/>
      <c r="M77" s="305"/>
      <c r="N77" s="305"/>
      <c r="O77" s="305"/>
      <c r="P77" s="305"/>
    </row>
    <row r="78" spans="1:16" x14ac:dyDescent="0.2">
      <c r="A78" s="306"/>
      <c r="B78" s="305" t="s">
        <v>322</v>
      </c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</row>
  </sheetData>
  <sheetProtection algorithmName="SHA-512" hashValue="1BqHfsUOByr1XCfgCl7CtsgAo/YBNGezCq9t9ZXujvHU/aTbfd5WQkhW6FP8Wq+mjBlT4CqZW0N6AVQhBzk8YA==" saltValue="2E/Z6EY95WgZFhv0AaRsfw==" spinCount="100000" sheet="1" objects="1" scenarios="1" insertColumns="0" insertRows="0" sort="0" autoFilter="0" pivotTables="0"/>
  <sortState xmlns:xlrd2="http://schemas.microsoft.com/office/spreadsheetml/2017/richdata2" ref="B70:G73">
    <sortCondition descending="1" ref="F70:F73"/>
  </sortState>
  <mergeCells count="1">
    <mergeCell ref="B5:G5"/>
  </mergeCells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6A05-2E81-489D-9BE4-C0C4F28C1151}">
  <dimension ref="A1:M67"/>
  <sheetViews>
    <sheetView zoomScale="115" zoomScaleNormal="115" workbookViewId="0">
      <selection activeCell="C6" sqref="C6"/>
    </sheetView>
  </sheetViews>
  <sheetFormatPr defaultRowHeight="12.75" x14ac:dyDescent="0.2"/>
  <cols>
    <col min="1" max="1" width="7.5703125" style="3" customWidth="1"/>
    <col min="2" max="2" width="27.28515625" style="3" customWidth="1"/>
    <col min="3" max="3" width="9.140625" style="3"/>
    <col min="4" max="7" width="12.42578125" style="3" customWidth="1"/>
    <col min="8" max="16384" width="9.140625" style="3"/>
  </cols>
  <sheetData>
    <row r="1" spans="1:13" s="6" customFormat="1" x14ac:dyDescent="0.2">
      <c r="A1" s="6" t="s">
        <v>323</v>
      </c>
      <c r="M1" s="250"/>
    </row>
    <row r="2" spans="1:13" s="6" customFormat="1" x14ac:dyDescent="0.2">
      <c r="A2" s="6" t="s">
        <v>324</v>
      </c>
      <c r="M2" s="250"/>
    </row>
    <row r="3" spans="1:13" s="6" customFormat="1" x14ac:dyDescent="0.2">
      <c r="A3" s="6" t="s">
        <v>325</v>
      </c>
      <c r="I3" s="6">
        <v>1000</v>
      </c>
      <c r="M3" s="250"/>
    </row>
    <row r="4" spans="1:13" x14ac:dyDescent="0.2">
      <c r="M4" s="79"/>
    </row>
    <row r="5" spans="1:13" x14ac:dyDescent="0.2">
      <c r="A5" s="142"/>
      <c r="B5" s="323"/>
      <c r="C5" s="324"/>
      <c r="D5" s="378" t="s">
        <v>326</v>
      </c>
      <c r="E5" s="397"/>
      <c r="F5" s="380" t="s">
        <v>327</v>
      </c>
      <c r="G5" s="396"/>
      <c r="M5" s="79"/>
    </row>
    <row r="6" spans="1:13" ht="51" x14ac:dyDescent="0.2">
      <c r="A6" s="22" t="s">
        <v>75</v>
      </c>
      <c r="B6" s="224" t="s">
        <v>4</v>
      </c>
      <c r="C6" s="325" t="s">
        <v>328</v>
      </c>
      <c r="D6" s="240" t="s">
        <v>329</v>
      </c>
      <c r="E6" s="147" t="s">
        <v>163</v>
      </c>
      <c r="F6" s="146" t="s">
        <v>329</v>
      </c>
      <c r="G6" s="147" t="s">
        <v>163</v>
      </c>
      <c r="J6" s="326"/>
      <c r="M6" s="327"/>
    </row>
    <row r="7" spans="1:13" x14ac:dyDescent="0.2">
      <c r="A7" s="148" t="s">
        <v>102</v>
      </c>
      <c r="B7" s="312" t="s">
        <v>55</v>
      </c>
      <c r="C7" s="188">
        <v>877</v>
      </c>
      <c r="D7" s="180">
        <v>9.1999999999999993</v>
      </c>
      <c r="E7" s="301">
        <v>10.4903078677309</v>
      </c>
      <c r="F7" s="329">
        <v>9.1999999999999993</v>
      </c>
      <c r="G7" s="301">
        <v>10.4903078677309</v>
      </c>
    </row>
    <row r="8" spans="1:13" x14ac:dyDescent="0.2">
      <c r="A8" s="152" t="s">
        <v>103</v>
      </c>
      <c r="B8" s="290" t="s">
        <v>13</v>
      </c>
      <c r="C8" s="189">
        <v>140160</v>
      </c>
      <c r="D8" s="79">
        <v>1670.6000000000001</v>
      </c>
      <c r="E8" s="302">
        <v>11.919235159817353</v>
      </c>
      <c r="F8" s="330">
        <v>1554.6</v>
      </c>
      <c r="G8" s="302">
        <v>11.091609589041095</v>
      </c>
    </row>
    <row r="9" spans="1:13" x14ac:dyDescent="0.2">
      <c r="A9" s="148" t="s">
        <v>181</v>
      </c>
      <c r="B9" s="312" t="s">
        <v>57</v>
      </c>
      <c r="C9" s="188">
        <v>2035</v>
      </c>
      <c r="D9" s="180">
        <v>25</v>
      </c>
      <c r="E9" s="301">
        <v>12.285012285012284</v>
      </c>
      <c r="F9" s="329">
        <v>25</v>
      </c>
      <c r="G9" s="301">
        <v>12.285012285012284</v>
      </c>
    </row>
    <row r="10" spans="1:13" x14ac:dyDescent="0.2">
      <c r="A10" s="152" t="s">
        <v>181</v>
      </c>
      <c r="B10" s="290" t="s">
        <v>52</v>
      </c>
      <c r="C10" s="189">
        <v>4523</v>
      </c>
      <c r="D10" s="79">
        <v>55.6</v>
      </c>
      <c r="E10" s="302">
        <v>12.292726066769843</v>
      </c>
      <c r="F10" s="330">
        <v>55.6</v>
      </c>
      <c r="G10" s="302">
        <v>12.292726066769843</v>
      </c>
    </row>
    <row r="11" spans="1:13" x14ac:dyDescent="0.2">
      <c r="A11" s="148" t="s">
        <v>106</v>
      </c>
      <c r="B11" s="312" t="s">
        <v>56</v>
      </c>
      <c r="C11" s="188">
        <v>680</v>
      </c>
      <c r="D11" s="180">
        <v>8.5</v>
      </c>
      <c r="E11" s="301">
        <v>12.5</v>
      </c>
      <c r="F11" s="329">
        <v>8.5</v>
      </c>
      <c r="G11" s="301">
        <v>12.5</v>
      </c>
    </row>
    <row r="12" spans="1:13" x14ac:dyDescent="0.2">
      <c r="A12" s="152" t="s">
        <v>107</v>
      </c>
      <c r="B12" s="290" t="s">
        <v>68</v>
      </c>
      <c r="C12" s="189">
        <v>2573</v>
      </c>
      <c r="D12" s="79">
        <v>34.6</v>
      </c>
      <c r="E12" s="302">
        <v>13.44733773804897</v>
      </c>
      <c r="F12" s="330">
        <v>34.6</v>
      </c>
      <c r="G12" s="302">
        <v>13.44733773804897</v>
      </c>
    </row>
    <row r="13" spans="1:13" x14ac:dyDescent="0.2">
      <c r="A13" s="148" t="s">
        <v>121</v>
      </c>
      <c r="B13" s="312" t="s">
        <v>35</v>
      </c>
      <c r="C13" s="188">
        <v>475</v>
      </c>
      <c r="D13" s="180">
        <v>6.4</v>
      </c>
      <c r="E13" s="301">
        <v>13.473684210526317</v>
      </c>
      <c r="F13" s="329">
        <v>6.4</v>
      </c>
      <c r="G13" s="301">
        <v>13.473684210526317</v>
      </c>
    </row>
    <row r="14" spans="1:13" x14ac:dyDescent="0.2">
      <c r="A14" s="152" t="s">
        <v>121</v>
      </c>
      <c r="B14" s="290" t="s">
        <v>14</v>
      </c>
      <c r="C14" s="189">
        <v>39810</v>
      </c>
      <c r="D14" s="79">
        <v>536.70000000000005</v>
      </c>
      <c r="E14" s="302">
        <v>13.48153730218538</v>
      </c>
      <c r="F14" s="330">
        <v>512.20000000000005</v>
      </c>
      <c r="G14" s="302">
        <v>12.866114041698067</v>
      </c>
    </row>
    <row r="15" spans="1:13" x14ac:dyDescent="0.2">
      <c r="A15" s="148" t="s">
        <v>110</v>
      </c>
      <c r="B15" s="312" t="s">
        <v>39</v>
      </c>
      <c r="C15" s="188">
        <v>19893</v>
      </c>
      <c r="D15" s="180">
        <v>269.3</v>
      </c>
      <c r="E15" s="301">
        <v>13.537425224953502</v>
      </c>
      <c r="F15" s="329">
        <v>269.3</v>
      </c>
      <c r="G15" s="301">
        <v>13.537425224953502</v>
      </c>
    </row>
    <row r="16" spans="1:13" x14ac:dyDescent="0.2">
      <c r="A16" s="152" t="s">
        <v>111</v>
      </c>
      <c r="B16" s="290" t="s">
        <v>15</v>
      </c>
      <c r="C16" s="189">
        <v>4674</v>
      </c>
      <c r="D16" s="79">
        <v>63.7</v>
      </c>
      <c r="E16" s="302">
        <v>13.628583654257596</v>
      </c>
      <c r="F16" s="330">
        <v>63.7</v>
      </c>
      <c r="G16" s="302">
        <v>13.628583654257596</v>
      </c>
    </row>
    <row r="17" spans="1:7" x14ac:dyDescent="0.2">
      <c r="A17" s="148" t="s">
        <v>112</v>
      </c>
      <c r="B17" s="312" t="s">
        <v>62</v>
      </c>
      <c r="C17" s="188">
        <v>577</v>
      </c>
      <c r="D17" s="180">
        <v>7.9</v>
      </c>
      <c r="E17" s="301">
        <v>13.69150779896014</v>
      </c>
      <c r="F17" s="329">
        <v>7.9</v>
      </c>
      <c r="G17" s="301">
        <v>13.69150779896014</v>
      </c>
    </row>
    <row r="18" spans="1:7" x14ac:dyDescent="0.2">
      <c r="A18" s="152" t="s">
        <v>113</v>
      </c>
      <c r="B18" s="290" t="s">
        <v>16</v>
      </c>
      <c r="C18" s="189">
        <v>18891</v>
      </c>
      <c r="D18" s="79">
        <v>260.79999999999995</v>
      </c>
      <c r="E18" s="302">
        <v>13.805515854110421</v>
      </c>
      <c r="F18" s="330">
        <v>230.29999999999998</v>
      </c>
      <c r="G18" s="302">
        <v>12.190990418717906</v>
      </c>
    </row>
    <row r="19" spans="1:7" x14ac:dyDescent="0.2">
      <c r="A19" s="148" t="s">
        <v>114</v>
      </c>
      <c r="B19" s="312" t="s">
        <v>19</v>
      </c>
      <c r="C19" s="188">
        <v>22059</v>
      </c>
      <c r="D19" s="180">
        <v>309.79999999999995</v>
      </c>
      <c r="E19" s="301">
        <v>14.044154313432157</v>
      </c>
      <c r="F19" s="329">
        <v>309.79999999999995</v>
      </c>
      <c r="G19" s="301">
        <v>14.044154313432157</v>
      </c>
    </row>
    <row r="20" spans="1:7" x14ac:dyDescent="0.2">
      <c r="A20" s="152" t="s">
        <v>330</v>
      </c>
      <c r="B20" s="290" t="s">
        <v>41</v>
      </c>
      <c r="C20" s="189">
        <v>1977</v>
      </c>
      <c r="D20" s="79">
        <v>27.9</v>
      </c>
      <c r="E20" s="302">
        <v>14.112291350531107</v>
      </c>
      <c r="F20" s="330">
        <v>27.9</v>
      </c>
      <c r="G20" s="302">
        <v>14.112291350531107</v>
      </c>
    </row>
    <row r="21" spans="1:7" x14ac:dyDescent="0.2">
      <c r="A21" s="148" t="s">
        <v>331</v>
      </c>
      <c r="B21" s="312" t="s">
        <v>30</v>
      </c>
      <c r="C21" s="188">
        <v>3864</v>
      </c>
      <c r="D21" s="180">
        <v>54.7</v>
      </c>
      <c r="E21" s="301">
        <v>14.156314699792961</v>
      </c>
      <c r="F21" s="329">
        <v>54.7</v>
      </c>
      <c r="G21" s="301">
        <v>14.156314699792961</v>
      </c>
    </row>
    <row r="22" spans="1:7" x14ac:dyDescent="0.2">
      <c r="A22" s="152" t="s">
        <v>332</v>
      </c>
      <c r="B22" s="290" t="s">
        <v>40</v>
      </c>
      <c r="C22" s="189">
        <v>3216</v>
      </c>
      <c r="D22" s="79">
        <v>45.599999999999994</v>
      </c>
      <c r="E22" s="302">
        <v>14.17910447761194</v>
      </c>
      <c r="F22" s="330">
        <v>45.599999999999994</v>
      </c>
      <c r="G22" s="302">
        <v>14.17910447761194</v>
      </c>
    </row>
    <row r="23" spans="1:7" x14ac:dyDescent="0.2">
      <c r="A23" s="148" t="s">
        <v>123</v>
      </c>
      <c r="B23" s="312" t="s">
        <v>22</v>
      </c>
      <c r="C23" s="188">
        <v>7997</v>
      </c>
      <c r="D23" s="180">
        <v>114.7</v>
      </c>
      <c r="E23" s="301">
        <v>14.3428785794673</v>
      </c>
      <c r="F23" s="329">
        <v>114.7</v>
      </c>
      <c r="G23" s="301">
        <v>14.3428785794673</v>
      </c>
    </row>
    <row r="24" spans="1:7" x14ac:dyDescent="0.2">
      <c r="A24" s="152" t="s">
        <v>87</v>
      </c>
      <c r="B24" s="290" t="s">
        <v>18</v>
      </c>
      <c r="C24" s="189">
        <v>13430</v>
      </c>
      <c r="D24" s="79">
        <v>192.89999999999998</v>
      </c>
      <c r="E24" s="302">
        <v>14.363365599404318</v>
      </c>
      <c r="F24" s="330">
        <v>192.89999999999998</v>
      </c>
      <c r="G24" s="302">
        <v>14.363365599404318</v>
      </c>
    </row>
    <row r="25" spans="1:7" x14ac:dyDescent="0.2">
      <c r="A25" s="148" t="s">
        <v>87</v>
      </c>
      <c r="B25" s="312" t="s">
        <v>23</v>
      </c>
      <c r="C25" s="188">
        <v>765</v>
      </c>
      <c r="D25" s="180">
        <v>11</v>
      </c>
      <c r="E25" s="301">
        <v>14.37908496732026</v>
      </c>
      <c r="F25" s="329">
        <v>11</v>
      </c>
      <c r="G25" s="301">
        <v>14.37908496732026</v>
      </c>
    </row>
    <row r="26" spans="1:7" x14ac:dyDescent="0.2">
      <c r="A26" s="152" t="s">
        <v>126</v>
      </c>
      <c r="B26" s="290" t="s">
        <v>54</v>
      </c>
      <c r="C26" s="189">
        <v>2547</v>
      </c>
      <c r="D26" s="79">
        <v>38</v>
      </c>
      <c r="E26" s="302">
        <v>14.919513152728699</v>
      </c>
      <c r="F26" s="330">
        <v>38</v>
      </c>
      <c r="G26" s="302">
        <v>14.919513152728699</v>
      </c>
    </row>
    <row r="27" spans="1:7" x14ac:dyDescent="0.2">
      <c r="A27" s="148" t="s">
        <v>333</v>
      </c>
      <c r="B27" s="312" t="s">
        <v>24</v>
      </c>
      <c r="C27" s="188">
        <v>4165</v>
      </c>
      <c r="D27" s="180">
        <v>63</v>
      </c>
      <c r="E27" s="301">
        <v>15.126050420168067</v>
      </c>
      <c r="F27" s="329">
        <v>63</v>
      </c>
      <c r="G27" s="301">
        <v>15.126050420168067</v>
      </c>
    </row>
    <row r="28" spans="1:7" x14ac:dyDescent="0.2">
      <c r="A28" s="152" t="s">
        <v>333</v>
      </c>
      <c r="B28" s="290" t="s">
        <v>44</v>
      </c>
      <c r="C28" s="189">
        <v>780</v>
      </c>
      <c r="D28" s="79">
        <v>11.8</v>
      </c>
      <c r="E28" s="302">
        <v>15.12820512820513</v>
      </c>
      <c r="F28" s="330">
        <v>11.8</v>
      </c>
      <c r="G28" s="302">
        <v>15.12820512820513</v>
      </c>
    </row>
    <row r="29" spans="1:7" x14ac:dyDescent="0.2">
      <c r="A29" s="148" t="s">
        <v>334</v>
      </c>
      <c r="B29" s="312" t="s">
        <v>59</v>
      </c>
      <c r="C29" s="188">
        <v>874</v>
      </c>
      <c r="D29" s="180">
        <v>13.4</v>
      </c>
      <c r="E29" s="301">
        <v>15.331807780320366</v>
      </c>
      <c r="F29" s="329">
        <v>13.4</v>
      </c>
      <c r="G29" s="301">
        <v>15.331807780320366</v>
      </c>
    </row>
    <row r="30" spans="1:7" x14ac:dyDescent="0.2">
      <c r="A30" s="152" t="s">
        <v>334</v>
      </c>
      <c r="B30" s="290" t="s">
        <v>36</v>
      </c>
      <c r="C30" s="189">
        <v>1258</v>
      </c>
      <c r="D30" s="79">
        <v>19.3</v>
      </c>
      <c r="E30" s="302">
        <v>15.341812400635931</v>
      </c>
      <c r="F30" s="330">
        <v>19.3</v>
      </c>
      <c r="G30" s="302">
        <v>15.341812400635931</v>
      </c>
    </row>
    <row r="31" spans="1:7" x14ac:dyDescent="0.2">
      <c r="A31" s="148" t="s">
        <v>89</v>
      </c>
      <c r="B31" s="312" t="s">
        <v>60</v>
      </c>
      <c r="C31" s="188">
        <v>3196</v>
      </c>
      <c r="D31" s="180">
        <v>49.1</v>
      </c>
      <c r="E31" s="301">
        <v>15.362953692115145</v>
      </c>
      <c r="F31" s="329">
        <v>49.1</v>
      </c>
      <c r="G31" s="301">
        <v>15.362953692115145</v>
      </c>
    </row>
    <row r="32" spans="1:7" x14ac:dyDescent="0.2">
      <c r="A32" s="152" t="s">
        <v>89</v>
      </c>
      <c r="B32" s="290" t="s">
        <v>42</v>
      </c>
      <c r="C32" s="189">
        <v>1906</v>
      </c>
      <c r="D32" s="79">
        <v>29.3</v>
      </c>
      <c r="E32" s="302">
        <v>15.372507869884574</v>
      </c>
      <c r="F32" s="330">
        <v>29.3</v>
      </c>
      <c r="G32" s="302">
        <v>15.372507869884574</v>
      </c>
    </row>
    <row r="33" spans="1:7" x14ac:dyDescent="0.2">
      <c r="A33" s="148" t="s">
        <v>133</v>
      </c>
      <c r="B33" s="312" t="s">
        <v>58</v>
      </c>
      <c r="C33" s="188">
        <v>2161</v>
      </c>
      <c r="D33" s="180">
        <v>34.4</v>
      </c>
      <c r="E33" s="301">
        <v>15.918556223970384</v>
      </c>
      <c r="F33" s="329">
        <v>34.4</v>
      </c>
      <c r="G33" s="301">
        <v>15.918556223970384</v>
      </c>
    </row>
    <row r="34" spans="1:7" x14ac:dyDescent="0.2">
      <c r="A34" s="152" t="s">
        <v>134</v>
      </c>
      <c r="B34" s="290" t="s">
        <v>33</v>
      </c>
      <c r="C34" s="189">
        <v>1182</v>
      </c>
      <c r="D34" s="79">
        <v>19</v>
      </c>
      <c r="E34" s="302">
        <v>16.074450084602368</v>
      </c>
      <c r="F34" s="330">
        <v>19</v>
      </c>
      <c r="G34" s="302">
        <v>16.074450084602368</v>
      </c>
    </row>
    <row r="35" spans="1:7" x14ac:dyDescent="0.2">
      <c r="A35" s="148" t="s">
        <v>135</v>
      </c>
      <c r="B35" s="312" t="s">
        <v>20</v>
      </c>
      <c r="C35" s="188">
        <v>3669</v>
      </c>
      <c r="D35" s="180">
        <v>59.7</v>
      </c>
      <c r="E35" s="301">
        <v>16.27146361406378</v>
      </c>
      <c r="F35" s="329">
        <v>59.7</v>
      </c>
      <c r="G35" s="301">
        <v>16.27146361406378</v>
      </c>
    </row>
    <row r="36" spans="1:7" x14ac:dyDescent="0.2">
      <c r="A36" s="152" t="s">
        <v>136</v>
      </c>
      <c r="B36" s="290" t="s">
        <v>17</v>
      </c>
      <c r="C36" s="189">
        <v>30568</v>
      </c>
      <c r="D36" s="79">
        <v>500.29999999999995</v>
      </c>
      <c r="E36" s="302">
        <v>16.366788798743784</v>
      </c>
      <c r="F36" s="330">
        <v>482.09999999999997</v>
      </c>
      <c r="G36" s="302">
        <v>15.771394922795077</v>
      </c>
    </row>
    <row r="37" spans="1:7" x14ac:dyDescent="0.2">
      <c r="A37" s="148" t="s">
        <v>166</v>
      </c>
      <c r="B37" s="312" t="s">
        <v>49</v>
      </c>
      <c r="C37" s="188">
        <v>5262</v>
      </c>
      <c r="D37" s="180">
        <v>88.4</v>
      </c>
      <c r="E37" s="301">
        <v>16.799695933105284</v>
      </c>
      <c r="F37" s="329">
        <v>88.4</v>
      </c>
      <c r="G37" s="301">
        <v>16.799695933105284</v>
      </c>
    </row>
    <row r="38" spans="1:7" x14ac:dyDescent="0.2">
      <c r="A38" s="152" t="s">
        <v>166</v>
      </c>
      <c r="B38" s="290" t="s">
        <v>38</v>
      </c>
      <c r="C38" s="189">
        <v>4306</v>
      </c>
      <c r="D38" s="79">
        <v>72.5</v>
      </c>
      <c r="E38" s="302">
        <v>16.836971667440778</v>
      </c>
      <c r="F38" s="330">
        <v>72.5</v>
      </c>
      <c r="G38" s="302">
        <v>16.836971667440778</v>
      </c>
    </row>
    <row r="39" spans="1:7" x14ac:dyDescent="0.2">
      <c r="A39" s="148" t="s">
        <v>138</v>
      </c>
      <c r="B39" s="312" t="s">
        <v>27</v>
      </c>
      <c r="C39" s="188">
        <v>1308</v>
      </c>
      <c r="D39" s="180">
        <v>22.3</v>
      </c>
      <c r="E39" s="301">
        <v>17.048929663608565</v>
      </c>
      <c r="F39" s="329">
        <v>22.3</v>
      </c>
      <c r="G39" s="301">
        <v>17.048929663608565</v>
      </c>
    </row>
    <row r="40" spans="1:7" x14ac:dyDescent="0.2">
      <c r="A40" s="152" t="s">
        <v>139</v>
      </c>
      <c r="B40" s="290" t="s">
        <v>25</v>
      </c>
      <c r="C40" s="189">
        <v>861</v>
      </c>
      <c r="D40" s="79">
        <v>14.8</v>
      </c>
      <c r="E40" s="302">
        <v>17.189314750290361</v>
      </c>
      <c r="F40" s="330">
        <v>14.8</v>
      </c>
      <c r="G40" s="302">
        <v>17.189314750290361</v>
      </c>
    </row>
    <row r="41" spans="1:7" x14ac:dyDescent="0.2">
      <c r="A41" s="148" t="s">
        <v>140</v>
      </c>
      <c r="B41" s="312" t="s">
        <v>21</v>
      </c>
      <c r="C41" s="188">
        <v>1396</v>
      </c>
      <c r="D41" s="180">
        <v>24.1</v>
      </c>
      <c r="E41" s="301">
        <v>17.263610315186249</v>
      </c>
      <c r="F41" s="329">
        <v>24.1</v>
      </c>
      <c r="G41" s="301">
        <v>17.263610315186249</v>
      </c>
    </row>
    <row r="42" spans="1:7" x14ac:dyDescent="0.2">
      <c r="A42" s="152" t="s">
        <v>335</v>
      </c>
      <c r="B42" s="290" t="s">
        <v>51</v>
      </c>
      <c r="C42" s="189">
        <v>661</v>
      </c>
      <c r="D42" s="79">
        <v>11.6</v>
      </c>
      <c r="E42" s="302">
        <v>17.549167927382751</v>
      </c>
      <c r="F42" s="330">
        <v>11.6</v>
      </c>
      <c r="G42" s="302">
        <v>17.549167927382751</v>
      </c>
    </row>
    <row r="43" spans="1:7" x14ac:dyDescent="0.2">
      <c r="A43" s="148" t="s">
        <v>336</v>
      </c>
      <c r="B43" s="312" t="s">
        <v>53</v>
      </c>
      <c r="C43" s="188">
        <v>11239</v>
      </c>
      <c r="D43" s="180">
        <v>202.2</v>
      </c>
      <c r="E43" s="301">
        <v>17.990924459471483</v>
      </c>
      <c r="F43" s="329">
        <v>202.2</v>
      </c>
      <c r="G43" s="301">
        <v>17.990924459471483</v>
      </c>
    </row>
    <row r="44" spans="1:7" x14ac:dyDescent="0.2">
      <c r="A44" s="152" t="s">
        <v>142</v>
      </c>
      <c r="B44" s="290" t="s">
        <v>45</v>
      </c>
      <c r="C44" s="189">
        <v>485</v>
      </c>
      <c r="D44" s="79">
        <v>8.8000000000000007</v>
      </c>
      <c r="E44" s="302">
        <v>18.14432989690722</v>
      </c>
      <c r="F44" s="330">
        <v>8.8000000000000007</v>
      </c>
      <c r="G44" s="302">
        <v>18.14432989690722</v>
      </c>
    </row>
    <row r="45" spans="1:7" x14ac:dyDescent="0.2">
      <c r="A45" s="148" t="s">
        <v>95</v>
      </c>
      <c r="B45" s="312" t="s">
        <v>67</v>
      </c>
      <c r="C45" s="188">
        <v>573</v>
      </c>
      <c r="D45" s="180">
        <v>10.4</v>
      </c>
      <c r="E45" s="301">
        <v>18.150087260034905</v>
      </c>
      <c r="F45" s="329">
        <v>10.4</v>
      </c>
      <c r="G45" s="301">
        <v>18.150087260034905</v>
      </c>
    </row>
    <row r="46" spans="1:7" x14ac:dyDescent="0.2">
      <c r="A46" s="152" t="s">
        <v>95</v>
      </c>
      <c r="B46" s="290" t="s">
        <v>37</v>
      </c>
      <c r="C46" s="189">
        <v>1295</v>
      </c>
      <c r="D46" s="79">
        <v>23.6</v>
      </c>
      <c r="E46" s="302">
        <v>18.223938223938223</v>
      </c>
      <c r="F46" s="330">
        <v>23.6</v>
      </c>
      <c r="G46" s="302">
        <v>18.223938223938223</v>
      </c>
    </row>
    <row r="47" spans="1:7" x14ac:dyDescent="0.2">
      <c r="A47" s="148" t="s">
        <v>145</v>
      </c>
      <c r="B47" s="312" t="s">
        <v>43</v>
      </c>
      <c r="C47" s="188">
        <v>1171</v>
      </c>
      <c r="D47" s="180">
        <v>21.5</v>
      </c>
      <c r="E47" s="301">
        <v>18.360375747224595</v>
      </c>
      <c r="F47" s="329">
        <v>21.5</v>
      </c>
      <c r="G47" s="301">
        <v>18.360375747224595</v>
      </c>
    </row>
    <row r="48" spans="1:7" x14ac:dyDescent="0.2">
      <c r="A48" s="152" t="s">
        <v>146</v>
      </c>
      <c r="B48" s="290" t="s">
        <v>26</v>
      </c>
      <c r="C48" s="189">
        <v>1678</v>
      </c>
      <c r="D48" s="79">
        <v>31.1</v>
      </c>
      <c r="E48" s="302">
        <v>18.533969010727056</v>
      </c>
      <c r="F48" s="330">
        <v>31.1</v>
      </c>
      <c r="G48" s="302">
        <v>18.533969010727056</v>
      </c>
    </row>
    <row r="49" spans="1:7" x14ac:dyDescent="0.2">
      <c r="A49" s="148" t="s">
        <v>147</v>
      </c>
      <c r="B49" s="312" t="s">
        <v>29</v>
      </c>
      <c r="C49" s="188">
        <v>997</v>
      </c>
      <c r="D49" s="180">
        <v>18.8</v>
      </c>
      <c r="E49" s="301">
        <v>18.856569709127381</v>
      </c>
      <c r="F49" s="329">
        <v>18.8</v>
      </c>
      <c r="G49" s="301">
        <v>18.856569709127381</v>
      </c>
    </row>
    <row r="50" spans="1:7" x14ac:dyDescent="0.2">
      <c r="A50" s="152" t="s">
        <v>148</v>
      </c>
      <c r="B50" s="290" t="s">
        <v>61</v>
      </c>
      <c r="C50" s="189">
        <v>535</v>
      </c>
      <c r="D50" s="79">
        <v>10.3</v>
      </c>
      <c r="E50" s="302">
        <v>19.252336448598133</v>
      </c>
      <c r="F50" s="330">
        <v>10.3</v>
      </c>
      <c r="G50" s="302">
        <v>19.252336448598133</v>
      </c>
    </row>
    <row r="51" spans="1:7" x14ac:dyDescent="0.2">
      <c r="A51" s="148" t="s">
        <v>149</v>
      </c>
      <c r="B51" s="312" t="s">
        <v>50</v>
      </c>
      <c r="C51" s="188">
        <v>5304</v>
      </c>
      <c r="D51" s="180">
        <v>103.9</v>
      </c>
      <c r="E51" s="301">
        <v>19.588989441930618</v>
      </c>
      <c r="F51" s="329">
        <v>103.9</v>
      </c>
      <c r="G51" s="301">
        <v>19.588989441930618</v>
      </c>
    </row>
    <row r="52" spans="1:7" x14ac:dyDescent="0.2">
      <c r="A52" s="152" t="s">
        <v>99</v>
      </c>
      <c r="B52" s="290" t="s">
        <v>28</v>
      </c>
      <c r="C52" s="189">
        <v>653</v>
      </c>
      <c r="D52" s="79">
        <v>12.9</v>
      </c>
      <c r="E52" s="302">
        <v>19.75497702909648</v>
      </c>
      <c r="F52" s="330">
        <v>12.9</v>
      </c>
      <c r="G52" s="302">
        <v>19.75497702909648</v>
      </c>
    </row>
    <row r="53" spans="1:7" x14ac:dyDescent="0.2">
      <c r="A53" s="148" t="s">
        <v>150</v>
      </c>
      <c r="B53" s="312" t="s">
        <v>66</v>
      </c>
      <c r="C53" s="188">
        <v>3925</v>
      </c>
      <c r="D53" s="180">
        <v>80.5</v>
      </c>
      <c r="E53" s="301">
        <v>20.509554140127388</v>
      </c>
      <c r="F53" s="329">
        <v>80.5</v>
      </c>
      <c r="G53" s="301">
        <v>20.509554140127388</v>
      </c>
    </row>
    <row r="54" spans="1:7" x14ac:dyDescent="0.2">
      <c r="A54" s="152" t="s">
        <v>151</v>
      </c>
      <c r="B54" s="290" t="s">
        <v>34</v>
      </c>
      <c r="C54" s="189">
        <v>235</v>
      </c>
      <c r="D54" s="79">
        <v>4.9000000000000004</v>
      </c>
      <c r="E54" s="302">
        <v>20.851063829787236</v>
      </c>
      <c r="F54" s="330">
        <v>4.9000000000000004</v>
      </c>
      <c r="G54" s="302">
        <v>20.851063829787236</v>
      </c>
    </row>
    <row r="55" spans="1:7" x14ac:dyDescent="0.2">
      <c r="A55" s="148" t="s">
        <v>152</v>
      </c>
      <c r="B55" s="312" t="s">
        <v>63</v>
      </c>
      <c r="C55" s="188">
        <v>1280</v>
      </c>
      <c r="D55" s="180">
        <v>27</v>
      </c>
      <c r="E55" s="301">
        <v>21.09375</v>
      </c>
      <c r="F55" s="329">
        <v>27</v>
      </c>
      <c r="G55" s="301">
        <v>21.09375</v>
      </c>
    </row>
    <row r="56" spans="1:7" x14ac:dyDescent="0.2">
      <c r="A56" s="152" t="s">
        <v>153</v>
      </c>
      <c r="B56" s="290" t="s">
        <v>48</v>
      </c>
      <c r="C56" s="189">
        <v>592</v>
      </c>
      <c r="D56" s="79">
        <v>13.3</v>
      </c>
      <c r="E56" s="302">
        <v>22.466216216216214</v>
      </c>
      <c r="F56" s="330">
        <v>13.3</v>
      </c>
      <c r="G56" s="302">
        <v>22.466216216216214</v>
      </c>
    </row>
    <row r="57" spans="1:7" x14ac:dyDescent="0.2">
      <c r="A57" s="148" t="s">
        <v>154</v>
      </c>
      <c r="B57" s="312" t="s">
        <v>32</v>
      </c>
      <c r="C57" s="188">
        <v>268</v>
      </c>
      <c r="D57" s="180">
        <v>6.2</v>
      </c>
      <c r="E57" s="301">
        <v>23.134328358208954</v>
      </c>
      <c r="F57" s="329">
        <v>6.2</v>
      </c>
      <c r="G57" s="301">
        <v>23.134328358208954</v>
      </c>
    </row>
    <row r="58" spans="1:7" x14ac:dyDescent="0.2">
      <c r="A58" s="152" t="s">
        <v>155</v>
      </c>
      <c r="B58" s="290" t="s">
        <v>64</v>
      </c>
      <c r="C58" s="189">
        <v>708</v>
      </c>
      <c r="D58" s="79">
        <v>17.100000000000001</v>
      </c>
      <c r="E58" s="302">
        <v>24.152542372881356</v>
      </c>
      <c r="F58" s="330">
        <v>17.100000000000001</v>
      </c>
      <c r="G58" s="302">
        <v>24.152542372881356</v>
      </c>
    </row>
    <row r="59" spans="1:7" x14ac:dyDescent="0.2">
      <c r="A59" s="148" t="s">
        <v>299</v>
      </c>
      <c r="B59" s="312" t="s">
        <v>47</v>
      </c>
      <c r="C59" s="188">
        <v>1393</v>
      </c>
      <c r="D59" s="180">
        <v>34.799999999999997</v>
      </c>
      <c r="E59" s="301">
        <v>24.982053122756639</v>
      </c>
      <c r="F59" s="329">
        <v>34.799999999999997</v>
      </c>
      <c r="G59" s="301">
        <v>24.982053122756639</v>
      </c>
    </row>
    <row r="60" spans="1:7" x14ac:dyDescent="0.2">
      <c r="A60" s="152" t="s">
        <v>300</v>
      </c>
      <c r="B60" s="290" t="s">
        <v>46</v>
      </c>
      <c r="C60" s="189">
        <v>379</v>
      </c>
      <c r="D60" s="79">
        <v>10.4</v>
      </c>
      <c r="E60" s="302">
        <v>27.440633245382589</v>
      </c>
      <c r="F60" s="330">
        <v>10.4</v>
      </c>
      <c r="G60" s="302">
        <v>27.440633245382589</v>
      </c>
    </row>
    <row r="61" spans="1:7" x14ac:dyDescent="0.2">
      <c r="A61" s="148" t="s">
        <v>337</v>
      </c>
      <c r="B61" s="312" t="s">
        <v>200</v>
      </c>
      <c r="C61" s="188">
        <v>114</v>
      </c>
      <c r="D61" s="180">
        <v>3.2</v>
      </c>
      <c r="E61" s="301">
        <v>28.070175438596493</v>
      </c>
      <c r="F61" s="329">
        <v>3.2</v>
      </c>
      <c r="G61" s="301">
        <v>28.070175438596493</v>
      </c>
    </row>
    <row r="62" spans="1:7" x14ac:dyDescent="0.2">
      <c r="A62" s="152" t="s">
        <v>338</v>
      </c>
      <c r="B62" s="290" t="s">
        <v>199</v>
      </c>
      <c r="C62" s="189">
        <v>116</v>
      </c>
      <c r="D62" s="79">
        <v>3.6</v>
      </c>
      <c r="E62" s="302">
        <v>31.03448275862069</v>
      </c>
      <c r="F62" s="330">
        <v>3.6</v>
      </c>
      <c r="G62" s="302">
        <v>31.03448275862069</v>
      </c>
    </row>
    <row r="63" spans="1:7" x14ac:dyDescent="0.2">
      <c r="A63" s="148" t="s">
        <v>302</v>
      </c>
      <c r="B63" s="312" t="s">
        <v>31</v>
      </c>
      <c r="C63" s="188">
        <v>242</v>
      </c>
      <c r="D63" s="180">
        <v>10.199999999999999</v>
      </c>
      <c r="E63" s="301">
        <v>42.148760330578511</v>
      </c>
      <c r="F63" s="329">
        <v>10.199999999999999</v>
      </c>
      <c r="G63" s="301">
        <v>42.148760330578511</v>
      </c>
    </row>
    <row r="64" spans="1:7" ht="13.5" thickBot="1" x14ac:dyDescent="0.25">
      <c r="A64" s="308"/>
      <c r="B64" s="183" t="s">
        <v>170</v>
      </c>
      <c r="C64" s="309">
        <v>387758</v>
      </c>
      <c r="D64" s="184">
        <v>5430.6</v>
      </c>
      <c r="E64" s="311">
        <v>14.005126909051523</v>
      </c>
      <c r="F64" s="331">
        <v>5241.4000000000005</v>
      </c>
      <c r="G64" s="311">
        <v>13.517193713604879</v>
      </c>
    </row>
    <row r="65" spans="2:8" ht="13.5" thickTop="1" x14ac:dyDescent="0.2"/>
    <row r="67" spans="2:8" ht="17.100000000000001" customHeight="1" x14ac:dyDescent="0.2">
      <c r="B67" s="3" t="s">
        <v>339</v>
      </c>
      <c r="H67" s="328"/>
    </row>
  </sheetData>
  <sheetProtection algorithmName="SHA-512" hashValue="GKSP8oA02V4fzTUJ2sWi8rWrfdypKqALmO6k707Rhrlzl/9iJQgdamu9USSWw9z9ExNFK7qqtfA+nwArsUjxGw==" saltValue="8JaPITJbloNNn1WqhPW0NA==" spinCount="100000" sheet="1" objects="1" scenarios="1" insertColumns="0" insertRows="0" sort="0" autoFilter="0" pivotTables="0"/>
  <sortState xmlns:xlrd2="http://schemas.microsoft.com/office/spreadsheetml/2017/richdata2" ref="B7:G63">
    <sortCondition ref="E7:E63"/>
  </sortState>
  <mergeCells count="2">
    <mergeCell ref="D5:E5"/>
    <mergeCell ref="F5:G5"/>
  </mergeCells>
  <phoneticPr fontId="11" type="noConversion"/>
  <pageMargins left="0.7" right="0.7" top="0.75" bottom="0.75" header="0.3" footer="0.3"/>
  <ignoredErrors>
    <ignoredError sqref="A7:A8 A56:A63 A40:A44 A11:A12 A15:A23 A26 A33:A36 A39 A47:A5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CE26-3017-477E-9737-0872A169D8CD}">
  <dimension ref="A1:P77"/>
  <sheetViews>
    <sheetView topLeftCell="A43" workbookViewId="0">
      <selection activeCell="D44" sqref="D44"/>
    </sheetView>
  </sheetViews>
  <sheetFormatPr defaultRowHeight="15" x14ac:dyDescent="0.25"/>
  <cols>
    <col min="1" max="1" width="9.140625" style="249"/>
    <col min="2" max="2" width="33.140625" customWidth="1"/>
    <col min="3" max="3" width="13.5703125" customWidth="1"/>
    <col min="4" max="4" width="12" customWidth="1"/>
    <col min="5" max="5" width="11.28515625" customWidth="1"/>
    <col min="6" max="7" width="14.42578125" customWidth="1"/>
  </cols>
  <sheetData>
    <row r="1" spans="1:16" s="254" customFormat="1" ht="15.75" x14ac:dyDescent="0.25">
      <c r="A1" s="332" t="s">
        <v>340</v>
      </c>
      <c r="B1" s="251"/>
      <c r="C1" s="252"/>
      <c r="D1" s="252"/>
      <c r="E1" s="252"/>
      <c r="F1" s="253"/>
      <c r="G1" s="253"/>
      <c r="O1" s="255"/>
    </row>
    <row r="2" spans="1:16" s="254" customFormat="1" ht="15.75" x14ac:dyDescent="0.25">
      <c r="A2" s="332" t="s">
        <v>341</v>
      </c>
      <c r="B2" s="251"/>
      <c r="C2" s="252"/>
      <c r="D2" s="252"/>
      <c r="E2" s="252"/>
      <c r="F2" s="253"/>
      <c r="G2" s="253"/>
      <c r="O2" s="255"/>
    </row>
    <row r="3" spans="1:16" s="254" customFormat="1" ht="15.75" x14ac:dyDescent="0.25">
      <c r="A3" s="332" t="s">
        <v>342</v>
      </c>
      <c r="B3" s="251"/>
      <c r="C3" s="252"/>
      <c r="D3" s="252"/>
      <c r="E3" s="252"/>
      <c r="F3" s="253"/>
      <c r="G3" s="253"/>
      <c r="O3" s="255"/>
    </row>
    <row r="4" spans="1:16" s="256" customFormat="1" ht="15.75" x14ac:dyDescent="0.25">
      <c r="A4" s="333"/>
      <c r="C4" s="424"/>
      <c r="D4" s="424"/>
      <c r="E4" s="424"/>
      <c r="F4" s="424"/>
      <c r="G4" s="424"/>
      <c r="J4"/>
      <c r="K4" s="254"/>
      <c r="L4" s="254"/>
      <c r="M4" s="254"/>
      <c r="N4" s="254"/>
      <c r="O4" s="257"/>
    </row>
    <row r="5" spans="1:16" s="261" customFormat="1" ht="56.25" customHeight="1" x14ac:dyDescent="0.25">
      <c r="A5" s="334" t="s">
        <v>75</v>
      </c>
      <c r="B5" s="337" t="s">
        <v>4</v>
      </c>
      <c r="C5" s="259" t="s">
        <v>227</v>
      </c>
      <c r="D5" s="258" t="s">
        <v>343</v>
      </c>
      <c r="E5" s="260" t="s">
        <v>344</v>
      </c>
      <c r="F5" s="259" t="s">
        <v>345</v>
      </c>
      <c r="G5" s="260" t="s">
        <v>346</v>
      </c>
      <c r="J5" s="249"/>
      <c r="K5" s="254"/>
      <c r="L5" s="254"/>
      <c r="M5" s="254"/>
      <c r="N5" s="254"/>
      <c r="O5" s="257"/>
      <c r="P5" s="262"/>
    </row>
    <row r="6" spans="1:16" x14ac:dyDescent="0.25">
      <c r="A6" s="293">
        <v>1</v>
      </c>
      <c r="B6" s="338" t="s">
        <v>64</v>
      </c>
      <c r="C6" s="188">
        <v>833270.7030000001</v>
      </c>
      <c r="D6" s="70">
        <v>793202.19419999991</v>
      </c>
      <c r="E6" s="71">
        <v>748944.50019999989</v>
      </c>
      <c r="F6" s="217">
        <v>0.95191417548253798</v>
      </c>
      <c r="G6" s="54">
        <v>0.89880095088378475</v>
      </c>
    </row>
    <row r="7" spans="1:16" x14ac:dyDescent="0.25">
      <c r="A7" s="294" t="s">
        <v>316</v>
      </c>
      <c r="B7" s="6" t="s">
        <v>199</v>
      </c>
      <c r="C7" s="189">
        <v>122861.433</v>
      </c>
      <c r="D7" s="73">
        <v>64018.020000000004</v>
      </c>
      <c r="E7" s="74">
        <v>56706.020000000004</v>
      </c>
      <c r="F7" s="218">
        <v>0.52105871172770712</v>
      </c>
      <c r="G7" s="57">
        <v>0.46154451087999276</v>
      </c>
    </row>
    <row r="8" spans="1:16" x14ac:dyDescent="0.25">
      <c r="A8" s="293" t="s">
        <v>316</v>
      </c>
      <c r="B8" s="338" t="s">
        <v>200</v>
      </c>
      <c r="C8" s="188">
        <v>155497</v>
      </c>
      <c r="D8" s="70">
        <v>80682</v>
      </c>
      <c r="E8" s="71">
        <v>80682</v>
      </c>
      <c r="F8" s="217">
        <v>0.51886531572956396</v>
      </c>
      <c r="G8" s="54">
        <v>0.51886531572956396</v>
      </c>
    </row>
    <row r="9" spans="1:16" x14ac:dyDescent="0.25">
      <c r="A9" s="294">
        <v>4</v>
      </c>
      <c r="B9" s="6" t="s">
        <v>53</v>
      </c>
      <c r="C9" s="189">
        <v>10631032.527999999</v>
      </c>
      <c r="D9" s="73">
        <v>4662340.0882000001</v>
      </c>
      <c r="E9" s="74">
        <v>4132225.0252</v>
      </c>
      <c r="F9" s="218">
        <v>0.43855947913999277</v>
      </c>
      <c r="G9" s="57">
        <v>0.38869460838507935</v>
      </c>
    </row>
    <row r="10" spans="1:16" x14ac:dyDescent="0.25">
      <c r="A10" s="293">
        <v>5</v>
      </c>
      <c r="B10" s="338" t="s">
        <v>32</v>
      </c>
      <c r="C10" s="188">
        <v>321720.40500000003</v>
      </c>
      <c r="D10" s="70">
        <v>134387.77099999998</v>
      </c>
      <c r="E10" s="71">
        <v>112081.25899999998</v>
      </c>
      <c r="F10" s="217">
        <v>0.41771603203098034</v>
      </c>
      <c r="G10" s="54">
        <v>0.34838094587130702</v>
      </c>
    </row>
    <row r="11" spans="1:16" x14ac:dyDescent="0.25">
      <c r="A11" s="294">
        <v>6</v>
      </c>
      <c r="B11" s="6" t="s">
        <v>47</v>
      </c>
      <c r="C11" s="189">
        <v>1878264.308</v>
      </c>
      <c r="D11" s="73">
        <v>769328.42200000002</v>
      </c>
      <c r="E11" s="74">
        <v>696486.52800000005</v>
      </c>
      <c r="F11" s="218">
        <v>0.40959540077678996</v>
      </c>
      <c r="G11" s="57">
        <v>0.37081390783687301</v>
      </c>
    </row>
    <row r="12" spans="1:16" x14ac:dyDescent="0.25">
      <c r="A12" s="293">
        <v>7</v>
      </c>
      <c r="B12" s="338" t="s">
        <v>347</v>
      </c>
      <c r="C12" s="188">
        <v>336937.89100000006</v>
      </c>
      <c r="D12" s="70">
        <v>134759.38939999999</v>
      </c>
      <c r="E12" s="71">
        <v>134759.38939999999</v>
      </c>
      <c r="F12" s="217">
        <v>0.39995320502555159</v>
      </c>
      <c r="G12" s="54">
        <v>0.39995320502555159</v>
      </c>
    </row>
    <row r="13" spans="1:16" x14ac:dyDescent="0.25">
      <c r="A13" s="294">
        <v>8</v>
      </c>
      <c r="B13" s="6" t="s">
        <v>28</v>
      </c>
      <c r="C13" s="189">
        <v>816223.745</v>
      </c>
      <c r="D13" s="73">
        <v>307008.06719999999</v>
      </c>
      <c r="E13" s="74">
        <v>275647.11119999998</v>
      </c>
      <c r="F13" s="218">
        <v>0.37613224202390727</v>
      </c>
      <c r="G13" s="57">
        <v>0.33771023311751364</v>
      </c>
    </row>
    <row r="14" spans="1:16" x14ac:dyDescent="0.25">
      <c r="A14" s="293" t="s">
        <v>317</v>
      </c>
      <c r="B14" s="338" t="s">
        <v>46</v>
      </c>
      <c r="C14" s="188">
        <v>455032.62600000005</v>
      </c>
      <c r="D14" s="70">
        <v>169652.76299999998</v>
      </c>
      <c r="E14" s="71">
        <v>147181.76299999998</v>
      </c>
      <c r="F14" s="217">
        <v>0.37283648096037836</v>
      </c>
      <c r="G14" s="54">
        <v>0.32345320882551387</v>
      </c>
    </row>
    <row r="15" spans="1:16" x14ac:dyDescent="0.25">
      <c r="A15" s="294" t="s">
        <v>317</v>
      </c>
      <c r="B15" s="6" t="s">
        <v>63</v>
      </c>
      <c r="C15" s="189">
        <v>1580298.2880000002</v>
      </c>
      <c r="D15" s="73">
        <v>583487.25139999995</v>
      </c>
      <c r="E15" s="74">
        <v>525649.99939999997</v>
      </c>
      <c r="F15" s="218">
        <v>0.36922602260010795</v>
      </c>
      <c r="G15" s="57">
        <v>0.33262707641432304</v>
      </c>
    </row>
    <row r="16" spans="1:16" x14ac:dyDescent="0.25">
      <c r="A16" s="293" t="s">
        <v>317</v>
      </c>
      <c r="B16" s="338" t="s">
        <v>36</v>
      </c>
      <c r="C16" s="188">
        <v>1322576.3699999999</v>
      </c>
      <c r="D16" s="70">
        <v>484677.19100000005</v>
      </c>
      <c r="E16" s="71">
        <v>420981.25100000005</v>
      </c>
      <c r="F16" s="217">
        <v>0.36646442654952327</v>
      </c>
      <c r="G16" s="54">
        <v>0.31830392599559304</v>
      </c>
    </row>
    <row r="17" spans="1:7" x14ac:dyDescent="0.25">
      <c r="A17" s="294" t="s">
        <v>348</v>
      </c>
      <c r="B17" s="6" t="s">
        <v>21</v>
      </c>
      <c r="C17" s="189">
        <v>1404854.443</v>
      </c>
      <c r="D17" s="73">
        <v>512323.55040000001</v>
      </c>
      <c r="E17" s="74">
        <v>464864.34240000002</v>
      </c>
      <c r="F17" s="218">
        <v>0.36468087704940977</v>
      </c>
      <c r="G17" s="57">
        <v>0.33089858149809764</v>
      </c>
    </row>
    <row r="18" spans="1:7" x14ac:dyDescent="0.25">
      <c r="A18" s="293" t="s">
        <v>348</v>
      </c>
      <c r="B18" s="338" t="s">
        <v>50</v>
      </c>
      <c r="C18" s="188">
        <v>6272976.1639999999</v>
      </c>
      <c r="D18" s="70">
        <v>2266068.7808000003</v>
      </c>
      <c r="E18" s="71">
        <v>1903006.8768000002</v>
      </c>
      <c r="F18" s="217">
        <v>0.36124300835140244</v>
      </c>
      <c r="G18" s="54">
        <v>0.30336587084790334</v>
      </c>
    </row>
    <row r="19" spans="1:7" x14ac:dyDescent="0.25">
      <c r="A19" s="294" t="s">
        <v>348</v>
      </c>
      <c r="B19" s="6" t="s">
        <v>43</v>
      </c>
      <c r="C19" s="189">
        <v>1260069.318</v>
      </c>
      <c r="D19" s="73">
        <v>454824.17599999998</v>
      </c>
      <c r="E19" s="74">
        <v>408111.94399999996</v>
      </c>
      <c r="F19" s="218">
        <v>0.3609517107534238</v>
      </c>
      <c r="G19" s="57">
        <v>0.32388055019684242</v>
      </c>
    </row>
    <row r="20" spans="1:7" x14ac:dyDescent="0.25">
      <c r="A20" s="293" t="s">
        <v>349</v>
      </c>
      <c r="B20" s="338" t="s">
        <v>31</v>
      </c>
      <c r="C20" s="188">
        <v>431076.41800000001</v>
      </c>
      <c r="D20" s="70">
        <v>152788.36499999999</v>
      </c>
      <c r="E20" s="71">
        <v>129573.20099999999</v>
      </c>
      <c r="F20" s="217">
        <v>0.35443452395022912</v>
      </c>
      <c r="G20" s="54">
        <v>0.30058058290722828</v>
      </c>
    </row>
    <row r="21" spans="1:7" x14ac:dyDescent="0.25">
      <c r="A21" s="294" t="s">
        <v>349</v>
      </c>
      <c r="B21" s="6" t="s">
        <v>58</v>
      </c>
      <c r="C21" s="189">
        <v>2088784.4730000002</v>
      </c>
      <c r="D21" s="73">
        <v>735742.61</v>
      </c>
      <c r="E21" s="74">
        <v>639809.61</v>
      </c>
      <c r="F21" s="218">
        <v>0.35223481384046074</v>
      </c>
      <c r="G21" s="57">
        <v>0.30630714574447143</v>
      </c>
    </row>
    <row r="22" spans="1:7" x14ac:dyDescent="0.25">
      <c r="A22" s="293">
        <v>64</v>
      </c>
      <c r="B22" s="338" t="s">
        <v>234</v>
      </c>
      <c r="C22" s="188">
        <v>106477</v>
      </c>
      <c r="D22" s="70">
        <v>33055</v>
      </c>
      <c r="E22" s="71">
        <v>33055</v>
      </c>
      <c r="F22" s="217">
        <f>+D22/C22</f>
        <v>0.31044263080289641</v>
      </c>
      <c r="G22" s="54">
        <f>+E22/C22</f>
        <v>0.31044263080289641</v>
      </c>
    </row>
    <row r="23" spans="1:7" x14ac:dyDescent="0.25">
      <c r="A23" s="294" t="s">
        <v>349</v>
      </c>
      <c r="B23" s="6" t="s">
        <v>16</v>
      </c>
      <c r="C23" s="189">
        <v>17828194.245999999</v>
      </c>
      <c r="D23" s="73">
        <v>6268300.5313999997</v>
      </c>
      <c r="E23" s="74">
        <v>5294119.2554000001</v>
      </c>
      <c r="F23" s="218">
        <v>0.35159480791535458</v>
      </c>
      <c r="G23" s="57">
        <v>0.29695207390887657</v>
      </c>
    </row>
    <row r="24" spans="1:7" x14ac:dyDescent="0.25">
      <c r="A24" s="293" t="s">
        <v>349</v>
      </c>
      <c r="B24" s="338" t="s">
        <v>37</v>
      </c>
      <c r="C24" s="188">
        <v>1738567.9580000001</v>
      </c>
      <c r="D24" s="70">
        <v>609058.99280000001</v>
      </c>
      <c r="E24" s="71">
        <v>524756.5318</v>
      </c>
      <c r="F24" s="217">
        <v>0.35032222352737041</v>
      </c>
      <c r="G24" s="54">
        <v>0.30183262574542397</v>
      </c>
    </row>
    <row r="25" spans="1:7" x14ac:dyDescent="0.25">
      <c r="A25" s="294" t="s">
        <v>349</v>
      </c>
      <c r="B25" s="6" t="s">
        <v>17</v>
      </c>
      <c r="C25" s="189">
        <v>29580346.190999996</v>
      </c>
      <c r="D25" s="73">
        <v>10352699.146600001</v>
      </c>
      <c r="E25" s="74">
        <v>8859268.9945999999</v>
      </c>
      <c r="F25" s="218">
        <v>0.34998573308617575</v>
      </c>
      <c r="G25" s="57">
        <v>0.29949848921293176</v>
      </c>
    </row>
    <row r="26" spans="1:7" x14ac:dyDescent="0.25">
      <c r="A26" s="293" t="s">
        <v>350</v>
      </c>
      <c r="B26" s="338" t="s">
        <v>67</v>
      </c>
      <c r="C26" s="188">
        <v>560091.12300000002</v>
      </c>
      <c r="D26" s="70">
        <v>192228.50520000001</v>
      </c>
      <c r="E26" s="71">
        <v>181450.3132</v>
      </c>
      <c r="F26" s="217">
        <v>0.34320934095575734</v>
      </c>
      <c r="G26" s="54">
        <v>0.32396570084543191</v>
      </c>
    </row>
    <row r="27" spans="1:7" x14ac:dyDescent="0.25">
      <c r="A27" s="294" t="s">
        <v>350</v>
      </c>
      <c r="B27" s="6" t="s">
        <v>45</v>
      </c>
      <c r="C27" s="189">
        <v>610883.31599999999</v>
      </c>
      <c r="D27" s="73">
        <v>209223.73300000001</v>
      </c>
      <c r="E27" s="74">
        <v>164328.818</v>
      </c>
      <c r="F27" s="218">
        <v>0.34249377503051665</v>
      </c>
      <c r="G27" s="57">
        <v>0.26900197418388816</v>
      </c>
    </row>
    <row r="28" spans="1:7" x14ac:dyDescent="0.25">
      <c r="A28" s="293" t="s">
        <v>350</v>
      </c>
      <c r="B28" s="338" t="s">
        <v>51</v>
      </c>
      <c r="C28" s="188">
        <v>824868.94799999997</v>
      </c>
      <c r="D28" s="70">
        <v>282165.2316</v>
      </c>
      <c r="E28" s="71">
        <v>238336.4436</v>
      </c>
      <c r="F28" s="217">
        <v>0.34207280112088789</v>
      </c>
      <c r="G28" s="54">
        <v>0.28893855706155158</v>
      </c>
    </row>
    <row r="29" spans="1:7" x14ac:dyDescent="0.25">
      <c r="A29" s="294" t="s">
        <v>350</v>
      </c>
      <c r="B29" s="6" t="s">
        <v>14</v>
      </c>
      <c r="C29" s="189">
        <v>36137625.989</v>
      </c>
      <c r="D29" s="73">
        <v>12309808.243400002</v>
      </c>
      <c r="E29" s="74">
        <v>10600975.147400001</v>
      </c>
      <c r="F29" s="218">
        <v>0.34063688210030751</v>
      </c>
      <c r="G29" s="57">
        <v>0.29335007093788762</v>
      </c>
    </row>
    <row r="30" spans="1:7" x14ac:dyDescent="0.25">
      <c r="A30" s="293" t="s">
        <v>350</v>
      </c>
      <c r="B30" s="338" t="s">
        <v>66</v>
      </c>
      <c r="C30" s="188">
        <v>4447057.4159999993</v>
      </c>
      <c r="D30" s="70">
        <v>1511232.0215999999</v>
      </c>
      <c r="E30" s="71">
        <v>1329835.0175999999</v>
      </c>
      <c r="F30" s="217">
        <v>0.33982741400251804</v>
      </c>
      <c r="G30" s="54">
        <v>0.29903706950474868</v>
      </c>
    </row>
    <row r="31" spans="1:7" x14ac:dyDescent="0.25">
      <c r="A31" s="294" t="s">
        <v>350</v>
      </c>
      <c r="B31" s="6" t="s">
        <v>49</v>
      </c>
      <c r="C31" s="189">
        <v>6470160.3200000003</v>
      </c>
      <c r="D31" s="73">
        <v>2178905.3669999996</v>
      </c>
      <c r="E31" s="74">
        <v>1749537.4589999996</v>
      </c>
      <c r="F31" s="218">
        <v>0.33676219123423506</v>
      </c>
      <c r="G31" s="57">
        <v>0.27040094409901722</v>
      </c>
    </row>
    <row r="32" spans="1:7" x14ac:dyDescent="0.25">
      <c r="A32" s="293" t="s">
        <v>350</v>
      </c>
      <c r="B32" s="338" t="s">
        <v>18</v>
      </c>
      <c r="C32" s="188">
        <v>13363729.931</v>
      </c>
      <c r="D32" s="70">
        <v>4486719.8940000003</v>
      </c>
      <c r="E32" s="71">
        <v>3686359.2040000004</v>
      </c>
      <c r="F32" s="217">
        <v>0.33573859372839493</v>
      </c>
      <c r="G32" s="54">
        <v>0.27584807707380482</v>
      </c>
    </row>
    <row r="33" spans="1:7" x14ac:dyDescent="0.25">
      <c r="A33" s="294" t="s">
        <v>351</v>
      </c>
      <c r="B33" s="6" t="s">
        <v>20</v>
      </c>
      <c r="C33" s="189">
        <v>4012661.9340000004</v>
      </c>
      <c r="D33" s="73">
        <v>1336068.6614000001</v>
      </c>
      <c r="E33" s="74">
        <v>1083764.2734000001</v>
      </c>
      <c r="F33" s="218">
        <v>0.33296317591054758</v>
      </c>
      <c r="G33" s="57">
        <v>0.27008611520872766</v>
      </c>
    </row>
    <row r="34" spans="1:7" x14ac:dyDescent="0.25">
      <c r="A34" s="293" t="s">
        <v>351</v>
      </c>
      <c r="B34" s="338" t="s">
        <v>56</v>
      </c>
      <c r="C34" s="188">
        <v>737229.63400000008</v>
      </c>
      <c r="D34" s="70">
        <v>245178.27339999998</v>
      </c>
      <c r="E34" s="71">
        <v>206254.44939999998</v>
      </c>
      <c r="F34" s="217">
        <v>0.3325670348731532</v>
      </c>
      <c r="G34" s="54">
        <v>0.27976961300500297</v>
      </c>
    </row>
    <row r="35" spans="1:7" x14ac:dyDescent="0.25">
      <c r="A35" s="294" t="s">
        <v>351</v>
      </c>
      <c r="B35" s="6" t="s">
        <v>44</v>
      </c>
      <c r="C35" s="189">
        <v>798625.67700000003</v>
      </c>
      <c r="D35" s="73">
        <v>265194.44059999997</v>
      </c>
      <c r="E35" s="74">
        <v>227924.98459999997</v>
      </c>
      <c r="F35" s="218">
        <v>0.33206350388856826</v>
      </c>
      <c r="G35" s="57">
        <v>0.28539651449248354</v>
      </c>
    </row>
    <row r="36" spans="1:7" x14ac:dyDescent="0.25">
      <c r="A36" s="293" t="s">
        <v>351</v>
      </c>
      <c r="B36" s="338" t="s">
        <v>24</v>
      </c>
      <c r="C36" s="188">
        <v>4524822.7929999996</v>
      </c>
      <c r="D36" s="70">
        <v>1500203.6055999999</v>
      </c>
      <c r="E36" s="71">
        <v>1273285.9335999999</v>
      </c>
      <c r="F36" s="217">
        <v>0.33154969249201272</v>
      </c>
      <c r="G36" s="54">
        <v>0.2814001767251087</v>
      </c>
    </row>
    <row r="37" spans="1:7" x14ac:dyDescent="0.25">
      <c r="A37" s="294" t="s">
        <v>351</v>
      </c>
      <c r="B37" s="6" t="s">
        <v>19</v>
      </c>
      <c r="C37" s="189">
        <v>18979513.265999999</v>
      </c>
      <c r="D37" s="73">
        <v>6255899.5368000008</v>
      </c>
      <c r="E37" s="74">
        <v>5760437.0928000007</v>
      </c>
      <c r="F37" s="218">
        <v>0.32961327559473574</v>
      </c>
      <c r="G37" s="57">
        <v>0.3035081570357907</v>
      </c>
    </row>
    <row r="38" spans="1:7" x14ac:dyDescent="0.25">
      <c r="A38" s="293" t="s">
        <v>351</v>
      </c>
      <c r="B38" s="338" t="s">
        <v>57</v>
      </c>
      <c r="C38" s="188">
        <v>2116488.3710000003</v>
      </c>
      <c r="D38" s="70">
        <v>690302.88079999993</v>
      </c>
      <c r="E38" s="71">
        <v>604084.83679999993</v>
      </c>
      <c r="F38" s="217">
        <v>0.32615481864133511</v>
      </c>
      <c r="G38" s="54">
        <v>0.28541845307403291</v>
      </c>
    </row>
    <row r="39" spans="1:7" x14ac:dyDescent="0.25">
      <c r="A39" s="294">
        <v>33</v>
      </c>
      <c r="B39" s="6" t="s">
        <v>62</v>
      </c>
      <c r="C39" s="189">
        <v>836071.17899999989</v>
      </c>
      <c r="D39" s="73">
        <v>264028.64159999997</v>
      </c>
      <c r="E39" s="74">
        <v>254035.35359999997</v>
      </c>
      <c r="F39" s="218">
        <v>0.315796846287414</v>
      </c>
      <c r="G39" s="57">
        <v>0.30384417018637599</v>
      </c>
    </row>
    <row r="40" spans="1:7" x14ac:dyDescent="0.25">
      <c r="A40" s="293" t="s">
        <v>352</v>
      </c>
      <c r="B40" s="338" t="s">
        <v>23</v>
      </c>
      <c r="C40" s="188">
        <v>1172431.2920000001</v>
      </c>
      <c r="D40" s="70">
        <v>363499.14739999996</v>
      </c>
      <c r="E40" s="71">
        <v>297444.51539999997</v>
      </c>
      <c r="F40" s="217">
        <v>0.31003876293673671</v>
      </c>
      <c r="G40" s="54">
        <v>0.25369888830978077</v>
      </c>
    </row>
    <row r="41" spans="1:7" x14ac:dyDescent="0.25">
      <c r="A41" s="294" t="s">
        <v>352</v>
      </c>
      <c r="B41" s="6" t="s">
        <v>42</v>
      </c>
      <c r="C41" s="189">
        <v>2323029.7340000002</v>
      </c>
      <c r="D41" s="73">
        <v>717720.21860000014</v>
      </c>
      <c r="E41" s="74">
        <v>617535.05060000019</v>
      </c>
      <c r="F41" s="218">
        <v>0.30895868791320436</v>
      </c>
      <c r="G41" s="57">
        <v>0.26583174617256111</v>
      </c>
    </row>
    <row r="42" spans="1:7" x14ac:dyDescent="0.25">
      <c r="A42" s="293" t="s">
        <v>352</v>
      </c>
      <c r="B42" s="338" t="s">
        <v>29</v>
      </c>
      <c r="C42" s="188">
        <v>1151908.9360000002</v>
      </c>
      <c r="D42" s="70">
        <v>353522.95600000006</v>
      </c>
      <c r="E42" s="71">
        <v>326544.22000000009</v>
      </c>
      <c r="F42" s="217">
        <v>0.30690182613532568</v>
      </c>
      <c r="G42" s="54">
        <v>0.28348093307959199</v>
      </c>
    </row>
    <row r="43" spans="1:7" x14ac:dyDescent="0.25">
      <c r="A43" s="294" t="s">
        <v>352</v>
      </c>
      <c r="B43" s="6" t="s">
        <v>13</v>
      </c>
      <c r="C43" s="189">
        <v>131382128.25799999</v>
      </c>
      <c r="D43" s="73">
        <v>40094387.330200002</v>
      </c>
      <c r="E43" s="74">
        <v>31502531.837200005</v>
      </c>
      <c r="F43" s="218">
        <v>0.30517383042741669</v>
      </c>
      <c r="G43" s="57">
        <v>0.23977790780902336</v>
      </c>
    </row>
    <row r="44" spans="1:7" x14ac:dyDescent="0.25">
      <c r="A44" s="293">
        <v>64</v>
      </c>
      <c r="B44" s="338" t="s">
        <v>353</v>
      </c>
      <c r="C44" s="188">
        <v>106477</v>
      </c>
      <c r="D44" s="70">
        <v>33055</v>
      </c>
      <c r="E44" s="71">
        <v>33055</v>
      </c>
      <c r="F44" s="217">
        <f>+D44/C44</f>
        <v>0.31044263080289641</v>
      </c>
      <c r="G44" s="54">
        <f>+E44/C44</f>
        <v>0.31044263080289641</v>
      </c>
    </row>
    <row r="45" spans="1:7" x14ac:dyDescent="0.25">
      <c r="A45" s="294" t="s">
        <v>354</v>
      </c>
      <c r="B45" s="6" t="s">
        <v>33</v>
      </c>
      <c r="C45" s="189">
        <v>1361987.075</v>
      </c>
      <c r="D45" s="73">
        <v>415210.26999999996</v>
      </c>
      <c r="E45" s="74">
        <v>374537.71599999996</v>
      </c>
      <c r="F45" s="218">
        <v>0.30485624836050662</v>
      </c>
      <c r="G45" s="57">
        <v>0.27499359052287625</v>
      </c>
    </row>
    <row r="46" spans="1:7" x14ac:dyDescent="0.25">
      <c r="A46" s="293" t="s">
        <v>354</v>
      </c>
      <c r="B46" s="338" t="s">
        <v>38</v>
      </c>
      <c r="C46" s="188">
        <v>5704835.9389999993</v>
      </c>
      <c r="D46" s="70">
        <v>1733030.3707999999</v>
      </c>
      <c r="E46" s="71">
        <v>1511838.3628</v>
      </c>
      <c r="F46" s="217">
        <v>0.30378268355667787</v>
      </c>
      <c r="G46" s="54">
        <v>0.26500996329528281</v>
      </c>
    </row>
    <row r="47" spans="1:7" x14ac:dyDescent="0.25">
      <c r="A47" s="294" t="s">
        <v>354</v>
      </c>
      <c r="B47" s="6" t="s">
        <v>26</v>
      </c>
      <c r="C47" s="189">
        <v>2177380.2370000002</v>
      </c>
      <c r="D47" s="73">
        <v>657013.16520000016</v>
      </c>
      <c r="E47" s="74">
        <v>613783.81320000021</v>
      </c>
      <c r="F47" s="218">
        <v>0.3017448004879637</v>
      </c>
      <c r="G47" s="57">
        <v>0.28189096363144778</v>
      </c>
    </row>
    <row r="48" spans="1:7" x14ac:dyDescent="0.25">
      <c r="A48" s="293" t="s">
        <v>355</v>
      </c>
      <c r="B48" s="338" t="s">
        <v>27</v>
      </c>
      <c r="C48" s="188">
        <v>1551914.9739999999</v>
      </c>
      <c r="D48" s="70">
        <v>453290.43959999998</v>
      </c>
      <c r="E48" s="71">
        <v>424204.05959999998</v>
      </c>
      <c r="F48" s="217">
        <v>0.29208458401020621</v>
      </c>
      <c r="G48" s="54">
        <v>0.2733423329930445</v>
      </c>
    </row>
    <row r="49" spans="1:7" x14ac:dyDescent="0.25">
      <c r="A49" s="294" t="s">
        <v>355</v>
      </c>
      <c r="B49" s="6" t="s">
        <v>39</v>
      </c>
      <c r="C49" s="189">
        <v>21236327.307</v>
      </c>
      <c r="D49" s="73">
        <v>6114620.8180000009</v>
      </c>
      <c r="E49" s="74">
        <v>4787209.3950000014</v>
      </c>
      <c r="F49" s="218">
        <v>0.28793212355436226</v>
      </c>
      <c r="G49" s="57">
        <v>0.22542548557452413</v>
      </c>
    </row>
    <row r="50" spans="1:7" x14ac:dyDescent="0.25">
      <c r="A50" s="293" t="s">
        <v>356</v>
      </c>
      <c r="B50" s="338" t="s">
        <v>68</v>
      </c>
      <c r="C50" s="188">
        <v>2907847.4110000003</v>
      </c>
      <c r="D50" s="70">
        <v>827667.57319999998</v>
      </c>
      <c r="E50" s="71">
        <v>761882.57719999994</v>
      </c>
      <c r="F50" s="217">
        <v>0.2846323951074749</v>
      </c>
      <c r="G50" s="54">
        <v>0.26200913236296353</v>
      </c>
    </row>
    <row r="51" spans="1:7" x14ac:dyDescent="0.25">
      <c r="A51" s="294" t="s">
        <v>356</v>
      </c>
      <c r="B51" s="6" t="s">
        <v>15</v>
      </c>
      <c r="C51" s="189">
        <v>4561416.3130000001</v>
      </c>
      <c r="D51" s="73">
        <v>1283934.9493999998</v>
      </c>
      <c r="E51" s="74">
        <v>1136456.0933999999</v>
      </c>
      <c r="F51" s="218">
        <v>0.28147725646983712</v>
      </c>
      <c r="G51" s="57">
        <v>0.24914544418169179</v>
      </c>
    </row>
    <row r="52" spans="1:7" x14ac:dyDescent="0.25">
      <c r="A52" s="293" t="s">
        <v>356</v>
      </c>
      <c r="B52" s="338" t="s">
        <v>30</v>
      </c>
      <c r="C52" s="188">
        <v>4252575.2649999997</v>
      </c>
      <c r="D52" s="70">
        <v>1191606.3292</v>
      </c>
      <c r="E52" s="71">
        <v>996112.02919999999</v>
      </c>
      <c r="F52" s="217">
        <v>0.2802081691551202</v>
      </c>
      <c r="G52" s="54">
        <v>0.23423736609632942</v>
      </c>
    </row>
    <row r="53" spans="1:7" x14ac:dyDescent="0.25">
      <c r="A53" s="294" t="s">
        <v>356</v>
      </c>
      <c r="B53" s="6" t="s">
        <v>61</v>
      </c>
      <c r="C53" s="189">
        <v>951119.34000000008</v>
      </c>
      <c r="D53" s="73">
        <v>266000.15719999996</v>
      </c>
      <c r="E53" s="74">
        <v>223518.40519999995</v>
      </c>
      <c r="F53" s="218">
        <v>0.27967064280282633</v>
      </c>
      <c r="G53" s="57">
        <v>0.23500563578067915</v>
      </c>
    </row>
    <row r="54" spans="1:7" x14ac:dyDescent="0.25">
      <c r="A54" s="293" t="s">
        <v>356</v>
      </c>
      <c r="B54" s="338" t="s">
        <v>22</v>
      </c>
      <c r="C54" s="188">
        <v>7904483.2309999987</v>
      </c>
      <c r="D54" s="70">
        <v>2208255.1511999997</v>
      </c>
      <c r="E54" s="71">
        <v>2001139.2681999998</v>
      </c>
      <c r="F54" s="217">
        <v>0.27936742816274313</v>
      </c>
      <c r="G54" s="54">
        <v>0.25316509754260497</v>
      </c>
    </row>
    <row r="55" spans="1:7" x14ac:dyDescent="0.25">
      <c r="A55" s="294" t="s">
        <v>356</v>
      </c>
      <c r="B55" s="6" t="s">
        <v>52</v>
      </c>
      <c r="C55" s="189">
        <v>4680883.0750000002</v>
      </c>
      <c r="D55" s="73">
        <v>1297645.385</v>
      </c>
      <c r="E55" s="74">
        <v>1076517.385</v>
      </c>
      <c r="F55" s="218">
        <v>0.27722234548659391</v>
      </c>
      <c r="G55" s="57">
        <v>0.22998168673546709</v>
      </c>
    </row>
    <row r="56" spans="1:7" x14ac:dyDescent="0.25">
      <c r="A56" s="293" t="s">
        <v>356</v>
      </c>
      <c r="B56" s="338" t="s">
        <v>59</v>
      </c>
      <c r="C56" s="188">
        <v>909028.39500000002</v>
      </c>
      <c r="D56" s="70">
        <v>251977.8762</v>
      </c>
      <c r="E56" s="71">
        <v>226879.1642</v>
      </c>
      <c r="F56" s="217">
        <v>0.27719472525387945</v>
      </c>
      <c r="G56" s="54">
        <v>0.24958424340528987</v>
      </c>
    </row>
    <row r="57" spans="1:7" x14ac:dyDescent="0.25">
      <c r="A57" s="294">
        <v>50</v>
      </c>
      <c r="B57" s="6" t="s">
        <v>60</v>
      </c>
      <c r="C57" s="189">
        <v>3194577.7680000002</v>
      </c>
      <c r="D57" s="73">
        <v>857891.16479999991</v>
      </c>
      <c r="E57" s="74">
        <v>743742.16479999991</v>
      </c>
      <c r="F57" s="218">
        <v>0.26854602614263229</v>
      </c>
      <c r="G57" s="57">
        <v>0.23281391746040594</v>
      </c>
    </row>
    <row r="58" spans="1:7" x14ac:dyDescent="0.25">
      <c r="A58" s="293" t="s">
        <v>357</v>
      </c>
      <c r="B58" s="338" t="s">
        <v>25</v>
      </c>
      <c r="C58" s="188">
        <v>1042950.014</v>
      </c>
      <c r="D58" s="70">
        <v>272610.44400000002</v>
      </c>
      <c r="E58" s="71">
        <v>228656.79800000001</v>
      </c>
      <c r="F58" s="217">
        <v>0.26138399764190429</v>
      </c>
      <c r="G58" s="54">
        <v>0.21924041893727805</v>
      </c>
    </row>
    <row r="59" spans="1:7" x14ac:dyDescent="0.25">
      <c r="A59" s="294" t="s">
        <v>357</v>
      </c>
      <c r="B59" s="6" t="s">
        <v>41</v>
      </c>
      <c r="C59" s="189">
        <v>2577526.3670000001</v>
      </c>
      <c r="D59" s="73">
        <v>672591.57279999997</v>
      </c>
      <c r="E59" s="74">
        <v>550002.57279999997</v>
      </c>
      <c r="F59" s="218">
        <v>0.26094459455824454</v>
      </c>
      <c r="G59" s="57">
        <v>0.21338387837333808</v>
      </c>
    </row>
    <row r="60" spans="1:7" x14ac:dyDescent="0.25">
      <c r="A60" s="293" t="s">
        <v>357</v>
      </c>
      <c r="B60" s="338" t="s">
        <v>54</v>
      </c>
      <c r="C60" s="188">
        <v>2953445.8680000002</v>
      </c>
      <c r="D60" s="70">
        <v>767598.36700000009</v>
      </c>
      <c r="E60" s="71">
        <v>683840.37100000004</v>
      </c>
      <c r="F60" s="217">
        <v>0.25989925033560834</v>
      </c>
      <c r="G60" s="54">
        <v>0.23153983569134437</v>
      </c>
    </row>
    <row r="61" spans="1:7" x14ac:dyDescent="0.25">
      <c r="A61" s="294" t="s">
        <v>357</v>
      </c>
      <c r="B61" s="6" t="s">
        <v>34</v>
      </c>
      <c r="C61" s="189">
        <v>304996.97100000002</v>
      </c>
      <c r="D61" s="73">
        <v>79184.372799999997</v>
      </c>
      <c r="E61" s="74">
        <v>74380.372799999997</v>
      </c>
      <c r="F61" s="218">
        <v>0.25962347278524284</v>
      </c>
      <c r="G61" s="57">
        <v>0.24387249668784414</v>
      </c>
    </row>
    <row r="62" spans="1:7" x14ac:dyDescent="0.25">
      <c r="A62" s="293" t="s">
        <v>357</v>
      </c>
      <c r="B62" s="338" t="s">
        <v>48</v>
      </c>
      <c r="C62" s="188">
        <v>849042.81599999999</v>
      </c>
      <c r="D62" s="70">
        <v>219746.26400000002</v>
      </c>
      <c r="E62" s="71">
        <v>180867.85100000002</v>
      </c>
      <c r="F62" s="217">
        <v>0.25881646939228092</v>
      </c>
      <c r="G62" s="54">
        <v>0.21302559493065662</v>
      </c>
    </row>
    <row r="63" spans="1:7" x14ac:dyDescent="0.25">
      <c r="A63" s="294" t="s">
        <v>358</v>
      </c>
      <c r="B63" s="6" t="s">
        <v>35</v>
      </c>
      <c r="C63" s="189">
        <v>647066.67600000009</v>
      </c>
      <c r="D63" s="73">
        <v>164273.68520000001</v>
      </c>
      <c r="E63" s="74">
        <v>151984.68520000001</v>
      </c>
      <c r="F63" s="218">
        <v>0.25387443256311343</v>
      </c>
      <c r="G63" s="57">
        <v>0.2348825721323346</v>
      </c>
    </row>
    <row r="64" spans="1:7" x14ac:dyDescent="0.25">
      <c r="A64" s="293" t="s">
        <v>358</v>
      </c>
      <c r="B64" s="338" t="s">
        <v>359</v>
      </c>
      <c r="C64" s="188">
        <v>102504</v>
      </c>
      <c r="D64" s="70">
        <v>25821</v>
      </c>
      <c r="E64" s="71">
        <v>25821</v>
      </c>
      <c r="F64" s="217">
        <v>0.25190236478576444</v>
      </c>
      <c r="G64" s="54">
        <v>0.25190236478576444</v>
      </c>
    </row>
    <row r="65" spans="1:16" x14ac:dyDescent="0.25">
      <c r="A65" s="294">
        <v>58</v>
      </c>
      <c r="B65" s="6" t="s">
        <v>40</v>
      </c>
      <c r="C65" s="189">
        <v>3613584.5920000002</v>
      </c>
      <c r="D65" s="73">
        <v>883809.07440000004</v>
      </c>
      <c r="E65" s="74">
        <v>811107.2304</v>
      </c>
      <c r="F65" s="218">
        <v>0.24457960008924015</v>
      </c>
      <c r="G65" s="57">
        <v>0.22446056256595859</v>
      </c>
    </row>
    <row r="66" spans="1:16" x14ac:dyDescent="0.25">
      <c r="A66" s="293" t="s">
        <v>360</v>
      </c>
      <c r="B66" s="338" t="s">
        <v>361</v>
      </c>
      <c r="C66" s="188">
        <v>267591.70899999997</v>
      </c>
      <c r="D66" s="70">
        <v>60550.067000000003</v>
      </c>
      <c r="E66" s="71">
        <v>60550.067000000003</v>
      </c>
      <c r="F66" s="217">
        <v>0.2262778141605277</v>
      </c>
      <c r="G66" s="54">
        <v>0.2262778141605277</v>
      </c>
    </row>
    <row r="67" spans="1:16" x14ac:dyDescent="0.25">
      <c r="A67" s="294" t="s">
        <v>360</v>
      </c>
      <c r="B67" s="6" t="s">
        <v>55</v>
      </c>
      <c r="C67" s="189">
        <v>929811.10800000001</v>
      </c>
      <c r="D67" s="73">
        <v>209737.1004</v>
      </c>
      <c r="E67" s="74">
        <v>188533.28140000001</v>
      </c>
      <c r="F67" s="218">
        <v>0.22556957923544185</v>
      </c>
      <c r="G67" s="57">
        <v>0.20276514205721879</v>
      </c>
    </row>
    <row r="68" spans="1:16" x14ac:dyDescent="0.25">
      <c r="A68" s="293">
        <v>61</v>
      </c>
      <c r="B68" s="338" t="s">
        <v>362</v>
      </c>
      <c r="C68" s="188">
        <v>53396.2</v>
      </c>
      <c r="D68" s="70">
        <v>8318</v>
      </c>
      <c r="E68" s="71">
        <v>8318</v>
      </c>
      <c r="F68" s="217">
        <v>0.15577887565032719</v>
      </c>
      <c r="G68" s="54">
        <v>0.15577887565032719</v>
      </c>
    </row>
    <row r="69" spans="1:16" x14ac:dyDescent="0.25">
      <c r="A69" s="294">
        <v>62</v>
      </c>
      <c r="B69" s="6" t="s">
        <v>363</v>
      </c>
      <c r="C69" s="189">
        <v>220046.40400000001</v>
      </c>
      <c r="D69" s="73">
        <v>8639.1959999999999</v>
      </c>
      <c r="E69" s="74">
        <v>8639.1959999999999</v>
      </c>
      <c r="F69" s="218">
        <v>3.926079155558479E-2</v>
      </c>
      <c r="G69" s="57">
        <v>3.926079155558479E-2</v>
      </c>
    </row>
    <row r="70" spans="1:16" x14ac:dyDescent="0.25">
      <c r="A70" s="293">
        <v>63</v>
      </c>
      <c r="B70" s="338" t="s">
        <v>364</v>
      </c>
      <c r="C70" s="188">
        <v>54404</v>
      </c>
      <c r="D70" s="70">
        <v>691</v>
      </c>
      <c r="E70" s="71">
        <v>691</v>
      </c>
      <c r="F70" s="217">
        <v>1.2701271965296669E-2</v>
      </c>
      <c r="G70" s="54">
        <v>1.2701271965296669E-2</v>
      </c>
    </row>
    <row r="71" spans="1:16" ht="15.75" thickBot="1" x14ac:dyDescent="0.3">
      <c r="A71" s="339"/>
      <c r="B71" s="340" t="s">
        <v>170</v>
      </c>
      <c r="C71" s="341">
        <v>384625132.67999971</v>
      </c>
      <c r="D71" s="342">
        <v>123723384.84699997</v>
      </c>
      <c r="E71" s="343">
        <v>103510766.46699998</v>
      </c>
      <c r="F71" s="344">
        <v>0.32167264781923471</v>
      </c>
      <c r="G71" s="345">
        <v>0.26912117194670904</v>
      </c>
    </row>
    <row r="72" spans="1:16" ht="15.75" thickTop="1" x14ac:dyDescent="0.25"/>
    <row r="74" spans="1:16" s="262" customFormat="1" ht="15.95" customHeight="1" x14ac:dyDescent="0.25">
      <c r="A74" s="335" t="s">
        <v>365</v>
      </c>
      <c r="C74" s="263"/>
      <c r="D74" s="263"/>
      <c r="E74" s="263"/>
      <c r="F74" s="264"/>
      <c r="G74" s="264"/>
      <c r="O74" s="265"/>
      <c r="P74" s="266"/>
    </row>
    <row r="75" spans="1:16" s="262" customFormat="1" ht="15.95" customHeight="1" x14ac:dyDescent="0.25">
      <c r="A75" s="335" t="s">
        <v>366</v>
      </c>
      <c r="C75" s="263"/>
      <c r="D75" s="263"/>
      <c r="E75" s="263"/>
      <c r="F75" s="264"/>
      <c r="G75" s="264"/>
      <c r="O75" s="265"/>
      <c r="P75" s="266"/>
    </row>
    <row r="76" spans="1:16" s="262" customFormat="1" ht="15" customHeight="1" x14ac:dyDescent="0.25">
      <c r="A76" s="335" t="s">
        <v>367</v>
      </c>
      <c r="B76" s="267"/>
      <c r="C76" s="268"/>
      <c r="D76" s="268"/>
      <c r="E76" s="268"/>
      <c r="F76" s="269"/>
      <c r="G76" s="269"/>
      <c r="O76" s="265"/>
    </row>
    <row r="77" spans="1:16" s="262" customFormat="1" ht="15" customHeight="1" x14ac:dyDescent="0.25">
      <c r="A77" s="336" t="s">
        <v>368</v>
      </c>
      <c r="B77" s="267"/>
      <c r="C77" s="268"/>
      <c r="D77" s="268"/>
      <c r="E77" s="268"/>
      <c r="F77" s="269"/>
      <c r="G77" s="269"/>
      <c r="J77" s="256"/>
      <c r="O77" s="257"/>
    </row>
  </sheetData>
  <sheetProtection algorithmName="SHA-512" hashValue="VvvFB7VNSr0/7kjraisY+n6kmDL3j8Tz3PU62YDXPyOzlIqueLeoHAMh8XJaKwzJAF5wBvc3t2podPydt6Cp0w==" saltValue="lToapJEZfVh3JRVK44wPgw==" spinCount="100000" sheet="1" objects="1" scenarios="1" insertColumns="0" insertRows="0" sort="0" autoFilter="0" pivotTables="0"/>
  <sortState xmlns:xlrd2="http://schemas.microsoft.com/office/spreadsheetml/2017/richdata2" ref="B6:G70">
    <sortCondition descending="1" ref="F6:F70"/>
  </sortState>
  <mergeCells count="1">
    <mergeCell ref="C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C090-D151-4690-A534-219F48460D22}">
  <dimension ref="A1:M70"/>
  <sheetViews>
    <sheetView topLeftCell="A36" zoomScale="115" zoomScaleNormal="115" workbookViewId="0">
      <selection activeCell="H17" sqref="H17"/>
    </sheetView>
  </sheetViews>
  <sheetFormatPr defaultRowHeight="12.75" x14ac:dyDescent="0.2"/>
  <cols>
    <col min="1" max="1" width="8.28515625" style="3" customWidth="1"/>
    <col min="2" max="2" width="28.5703125" style="3" customWidth="1"/>
    <col min="3" max="3" width="19.85546875" style="3" customWidth="1"/>
    <col min="4" max="4" width="20.140625" style="3" customWidth="1"/>
    <col min="5" max="5" width="17.85546875" style="3" customWidth="1"/>
    <col min="6" max="16384" width="9.140625" style="3"/>
  </cols>
  <sheetData>
    <row r="1" spans="1:13" s="6" customFormat="1" x14ac:dyDescent="0.2">
      <c r="A1" s="6" t="s">
        <v>369</v>
      </c>
      <c r="C1" s="7"/>
      <c r="D1" s="7"/>
      <c r="E1" s="7"/>
    </row>
    <row r="2" spans="1:13" s="6" customFormat="1" x14ac:dyDescent="0.2">
      <c r="A2" s="6" t="s">
        <v>370</v>
      </c>
      <c r="C2" s="7"/>
      <c r="D2" s="7"/>
      <c r="E2" s="7"/>
      <c r="G2" s="6">
        <v>1000</v>
      </c>
    </row>
    <row r="3" spans="1:13" x14ac:dyDescent="0.2">
      <c r="A3" s="28"/>
      <c r="C3" s="1"/>
      <c r="D3" s="1"/>
      <c r="E3" s="1"/>
    </row>
    <row r="4" spans="1:13" s="12" customFormat="1" ht="25.5" customHeight="1" x14ac:dyDescent="0.2">
      <c r="A4" s="29" t="s">
        <v>75</v>
      </c>
      <c r="B4" s="348" t="s">
        <v>4</v>
      </c>
      <c r="C4" s="216" t="s">
        <v>252</v>
      </c>
      <c r="D4" s="350" t="s">
        <v>371</v>
      </c>
      <c r="E4" s="216" t="s">
        <v>372</v>
      </c>
      <c r="I4" s="3"/>
      <c r="J4" s="3"/>
      <c r="K4" s="3"/>
      <c r="L4" s="3"/>
      <c r="M4" s="3"/>
    </row>
    <row r="5" spans="1:13" x14ac:dyDescent="0.2">
      <c r="A5" s="293" t="s">
        <v>102</v>
      </c>
      <c r="B5" s="312" t="s">
        <v>64</v>
      </c>
      <c r="C5" s="150">
        <v>994366</v>
      </c>
      <c r="D5" s="70">
        <v>793202.19419999991</v>
      </c>
      <c r="E5" s="351">
        <v>0.79769641580665462</v>
      </c>
    </row>
    <row r="6" spans="1:13" x14ac:dyDescent="0.2">
      <c r="A6" s="294" t="s">
        <v>103</v>
      </c>
      <c r="B6" s="290" t="s">
        <v>200</v>
      </c>
      <c r="C6" s="154">
        <v>169109</v>
      </c>
      <c r="D6" s="73">
        <v>80682</v>
      </c>
      <c r="E6" s="352">
        <v>0.47710056827253428</v>
      </c>
    </row>
    <row r="7" spans="1:13" x14ac:dyDescent="0.2">
      <c r="A7" s="293" t="s">
        <v>104</v>
      </c>
      <c r="B7" s="312" t="s">
        <v>199</v>
      </c>
      <c r="C7" s="150">
        <v>155979</v>
      </c>
      <c r="D7" s="70">
        <v>64018.020000000004</v>
      </c>
      <c r="E7" s="351">
        <v>0.4104271728886581</v>
      </c>
    </row>
    <row r="8" spans="1:13" x14ac:dyDescent="0.2">
      <c r="A8" s="294" t="s">
        <v>105</v>
      </c>
      <c r="B8" s="290" t="s">
        <v>45</v>
      </c>
      <c r="C8" s="154">
        <v>533941</v>
      </c>
      <c r="D8" s="73">
        <v>209223.73300000001</v>
      </c>
      <c r="E8" s="352">
        <v>0.39184803751725378</v>
      </c>
    </row>
    <row r="9" spans="1:13" x14ac:dyDescent="0.2">
      <c r="A9" s="293" t="s">
        <v>106</v>
      </c>
      <c r="B9" s="312" t="s">
        <v>47</v>
      </c>
      <c r="C9" s="150">
        <v>2014154</v>
      </c>
      <c r="D9" s="70">
        <v>769328.42200000002</v>
      </c>
      <c r="E9" s="351">
        <v>0.38196107248998834</v>
      </c>
    </row>
    <row r="10" spans="1:13" x14ac:dyDescent="0.2">
      <c r="A10" s="294" t="s">
        <v>107</v>
      </c>
      <c r="B10" s="290" t="s">
        <v>43</v>
      </c>
      <c r="C10" s="154">
        <v>1242995</v>
      </c>
      <c r="D10" s="73">
        <v>454824.17599999998</v>
      </c>
      <c r="E10" s="352">
        <v>0.36590989987892147</v>
      </c>
    </row>
    <row r="11" spans="1:13" x14ac:dyDescent="0.2">
      <c r="A11" s="293" t="s">
        <v>108</v>
      </c>
      <c r="B11" s="312" t="s">
        <v>28</v>
      </c>
      <c r="C11" s="150">
        <v>889295</v>
      </c>
      <c r="D11" s="70">
        <v>307008.06719999999</v>
      </c>
      <c r="E11" s="351">
        <v>0.34522635031120158</v>
      </c>
    </row>
    <row r="12" spans="1:13" x14ac:dyDescent="0.2">
      <c r="A12" s="294" t="s">
        <v>288</v>
      </c>
      <c r="B12" s="290" t="s">
        <v>23</v>
      </c>
      <c r="C12" s="154">
        <v>1090152</v>
      </c>
      <c r="D12" s="73">
        <v>363499.14739999996</v>
      </c>
      <c r="E12" s="352">
        <v>0.33343895842047711</v>
      </c>
    </row>
    <row r="13" spans="1:13" x14ac:dyDescent="0.2">
      <c r="A13" s="293" t="s">
        <v>288</v>
      </c>
      <c r="B13" s="312" t="s">
        <v>20</v>
      </c>
      <c r="C13" s="150">
        <v>4030543</v>
      </c>
      <c r="D13" s="70">
        <v>1336068.6614000001</v>
      </c>
      <c r="E13" s="351">
        <v>0.33148602096541335</v>
      </c>
    </row>
    <row r="14" spans="1:13" x14ac:dyDescent="0.2">
      <c r="A14" s="294" t="s">
        <v>373</v>
      </c>
      <c r="B14" s="290" t="s">
        <v>46</v>
      </c>
      <c r="C14" s="154">
        <v>526608</v>
      </c>
      <c r="D14" s="73">
        <v>169652.76299999998</v>
      </c>
      <c r="E14" s="352">
        <v>0.32216138569866004</v>
      </c>
    </row>
    <row r="15" spans="1:13" x14ac:dyDescent="0.2">
      <c r="A15" s="293" t="s">
        <v>373</v>
      </c>
      <c r="B15" s="312" t="s">
        <v>53</v>
      </c>
      <c r="C15" s="150">
        <v>14699286</v>
      </c>
      <c r="D15" s="70">
        <v>4662340.0882000001</v>
      </c>
      <c r="E15" s="351">
        <v>0.31718139834819187</v>
      </c>
    </row>
    <row r="16" spans="1:13" x14ac:dyDescent="0.2">
      <c r="A16" s="294" t="s">
        <v>373</v>
      </c>
      <c r="B16" s="290" t="s">
        <v>63</v>
      </c>
      <c r="C16" s="154">
        <v>1841853</v>
      </c>
      <c r="D16" s="73">
        <v>583487.25139999995</v>
      </c>
      <c r="E16" s="352">
        <v>0.31679360480993868</v>
      </c>
    </row>
    <row r="17" spans="1:5" x14ac:dyDescent="0.2">
      <c r="A17" s="293" t="s">
        <v>373</v>
      </c>
      <c r="B17" s="312" t="s">
        <v>50</v>
      </c>
      <c r="C17" s="150">
        <v>7181929</v>
      </c>
      <c r="D17" s="70">
        <v>2266068.7808000003</v>
      </c>
      <c r="E17" s="351">
        <v>0.31552369576474515</v>
      </c>
    </row>
    <row r="18" spans="1:5" x14ac:dyDescent="0.2">
      <c r="A18" s="294" t="s">
        <v>373</v>
      </c>
      <c r="B18" s="290" t="s">
        <v>21</v>
      </c>
      <c r="C18" s="154">
        <v>1626220</v>
      </c>
      <c r="D18" s="73">
        <v>512323.55040000001</v>
      </c>
      <c r="E18" s="352">
        <v>0.31503950904551659</v>
      </c>
    </row>
    <row r="19" spans="1:5" x14ac:dyDescent="0.2">
      <c r="A19" s="293" t="s">
        <v>374</v>
      </c>
      <c r="B19" s="312" t="s">
        <v>24</v>
      </c>
      <c r="C19" s="150">
        <v>4780993</v>
      </c>
      <c r="D19" s="70">
        <v>1500203.6055999999</v>
      </c>
      <c r="E19" s="351">
        <v>0.31378494082714614</v>
      </c>
    </row>
    <row r="20" spans="1:5" x14ac:dyDescent="0.2">
      <c r="A20" s="294" t="s">
        <v>374</v>
      </c>
      <c r="B20" s="290" t="s">
        <v>19</v>
      </c>
      <c r="C20" s="154">
        <v>20107576</v>
      </c>
      <c r="D20" s="73">
        <v>6255899.5368000008</v>
      </c>
      <c r="E20" s="352">
        <v>0.31112151642744013</v>
      </c>
    </row>
    <row r="21" spans="1:5" x14ac:dyDescent="0.2">
      <c r="A21" s="293" t="s">
        <v>374</v>
      </c>
      <c r="B21" s="312" t="s">
        <v>66</v>
      </c>
      <c r="C21" s="150">
        <v>4904002</v>
      </c>
      <c r="D21" s="70">
        <v>1511232.0215999999</v>
      </c>
      <c r="E21" s="351">
        <v>0.30816301086337239</v>
      </c>
    </row>
    <row r="22" spans="1:5" x14ac:dyDescent="0.2">
      <c r="A22" s="294" t="s">
        <v>374</v>
      </c>
      <c r="B22" s="290" t="s">
        <v>18</v>
      </c>
      <c r="C22" s="154">
        <v>14696010</v>
      </c>
      <c r="D22" s="73">
        <v>4486719.8940000003</v>
      </c>
      <c r="E22" s="352">
        <v>0.30530190806892488</v>
      </c>
    </row>
    <row r="23" spans="1:5" x14ac:dyDescent="0.2">
      <c r="A23" s="293" t="s">
        <v>375</v>
      </c>
      <c r="B23" s="312" t="s">
        <v>36</v>
      </c>
      <c r="C23" s="150">
        <v>1597149</v>
      </c>
      <c r="D23" s="70">
        <v>484677.19100000005</v>
      </c>
      <c r="E23" s="351">
        <v>0.30346397925303153</v>
      </c>
    </row>
    <row r="24" spans="1:5" x14ac:dyDescent="0.2">
      <c r="A24" s="294" t="s">
        <v>375</v>
      </c>
      <c r="B24" s="290" t="s">
        <v>16</v>
      </c>
      <c r="C24" s="154">
        <v>20783728</v>
      </c>
      <c r="D24" s="73">
        <v>6268300.5313999997</v>
      </c>
      <c r="E24" s="352">
        <v>0.30159654376731643</v>
      </c>
    </row>
    <row r="25" spans="1:5" x14ac:dyDescent="0.2">
      <c r="A25" s="293" t="s">
        <v>375</v>
      </c>
      <c r="B25" s="312" t="s">
        <v>42</v>
      </c>
      <c r="C25" s="150">
        <v>2384611</v>
      </c>
      <c r="D25" s="70">
        <v>717720.21860000014</v>
      </c>
      <c r="E25" s="351">
        <v>0.30097999992451607</v>
      </c>
    </row>
    <row r="26" spans="1:5" x14ac:dyDescent="0.2">
      <c r="A26" s="294" t="s">
        <v>375</v>
      </c>
      <c r="B26" s="290" t="s">
        <v>238</v>
      </c>
      <c r="C26" s="154">
        <v>448070</v>
      </c>
      <c r="D26" s="73">
        <v>134759.38939999999</v>
      </c>
      <c r="E26" s="352">
        <v>0.30075521547972411</v>
      </c>
    </row>
    <row r="27" spans="1:5" x14ac:dyDescent="0.2">
      <c r="A27" s="293" t="s">
        <v>375</v>
      </c>
      <c r="B27" s="312" t="s">
        <v>58</v>
      </c>
      <c r="C27" s="150">
        <v>2460594</v>
      </c>
      <c r="D27" s="70">
        <v>735742.61</v>
      </c>
      <c r="E27" s="351">
        <v>0.29901016177394563</v>
      </c>
    </row>
    <row r="28" spans="1:5" x14ac:dyDescent="0.2">
      <c r="A28" s="294" t="s">
        <v>376</v>
      </c>
      <c r="B28" s="290" t="s">
        <v>37</v>
      </c>
      <c r="C28" s="154">
        <v>2088650</v>
      </c>
      <c r="D28" s="73">
        <v>609058.99280000001</v>
      </c>
      <c r="E28" s="352">
        <v>0.29160414277164676</v>
      </c>
    </row>
    <row r="29" spans="1:5" x14ac:dyDescent="0.2">
      <c r="A29" s="293" t="s">
        <v>376</v>
      </c>
      <c r="B29" s="312" t="s">
        <v>17</v>
      </c>
      <c r="C29" s="150">
        <v>35531358</v>
      </c>
      <c r="D29" s="70">
        <v>10352699.146600001</v>
      </c>
      <c r="E29" s="351">
        <v>0.29136795578148184</v>
      </c>
    </row>
    <row r="30" spans="1:5" x14ac:dyDescent="0.2">
      <c r="A30" s="294" t="s">
        <v>376</v>
      </c>
      <c r="B30" s="290" t="s">
        <v>49</v>
      </c>
      <c r="C30" s="154">
        <v>7480025</v>
      </c>
      <c r="D30" s="73">
        <v>2178905.3669999996</v>
      </c>
      <c r="E30" s="352">
        <v>0.29129653537254213</v>
      </c>
    </row>
    <row r="31" spans="1:5" x14ac:dyDescent="0.2">
      <c r="A31" s="293" t="s">
        <v>376</v>
      </c>
      <c r="B31" s="312" t="s">
        <v>44</v>
      </c>
      <c r="C31" s="150">
        <v>920381</v>
      </c>
      <c r="D31" s="70">
        <v>265194.44059999997</v>
      </c>
      <c r="E31" s="351">
        <v>0.28813550105880059</v>
      </c>
    </row>
    <row r="32" spans="1:5" x14ac:dyDescent="0.2">
      <c r="A32" s="294" t="s">
        <v>376</v>
      </c>
      <c r="B32" s="290" t="s">
        <v>62</v>
      </c>
      <c r="C32" s="154">
        <v>916338</v>
      </c>
      <c r="D32" s="73">
        <v>264028.64159999997</v>
      </c>
      <c r="E32" s="352">
        <v>0.28813455471670929</v>
      </c>
    </row>
    <row r="33" spans="1:5" x14ac:dyDescent="0.2">
      <c r="A33" s="293" t="s">
        <v>376</v>
      </c>
      <c r="B33" s="312" t="s">
        <v>32</v>
      </c>
      <c r="C33" s="150">
        <v>467328</v>
      </c>
      <c r="D33" s="70">
        <v>134387.77099999998</v>
      </c>
      <c r="E33" s="351">
        <v>0.28756627251095584</v>
      </c>
    </row>
    <row r="34" spans="1:5" x14ac:dyDescent="0.2">
      <c r="A34" s="294" t="s">
        <v>376</v>
      </c>
      <c r="B34" s="290" t="s">
        <v>14</v>
      </c>
      <c r="C34" s="154">
        <v>42990849</v>
      </c>
      <c r="D34" s="73">
        <v>12309808.243400002</v>
      </c>
      <c r="E34" s="352">
        <v>0.28633554651130527</v>
      </c>
    </row>
    <row r="35" spans="1:5" x14ac:dyDescent="0.2">
      <c r="A35" s="293" t="s">
        <v>377</v>
      </c>
      <c r="B35" s="312" t="s">
        <v>31</v>
      </c>
      <c r="C35" s="150">
        <v>548100</v>
      </c>
      <c r="D35" s="70">
        <v>152788.36499999999</v>
      </c>
      <c r="E35" s="351">
        <v>0.27876001642036125</v>
      </c>
    </row>
    <row r="36" spans="1:5" x14ac:dyDescent="0.2">
      <c r="A36" s="294" t="s">
        <v>377</v>
      </c>
      <c r="B36" s="290" t="s">
        <v>234</v>
      </c>
      <c r="C36" s="154">
        <v>119466</v>
      </c>
      <c r="D36" s="73">
        <v>33055</v>
      </c>
      <c r="E36" s="352">
        <f>+D36/C36</f>
        <v>0.27668960206251153</v>
      </c>
    </row>
    <row r="37" spans="1:5" x14ac:dyDescent="0.2">
      <c r="A37" s="293" t="s">
        <v>377</v>
      </c>
      <c r="B37" s="312" t="s">
        <v>26</v>
      </c>
      <c r="C37" s="150">
        <v>2376039</v>
      </c>
      <c r="D37" s="70">
        <v>657013.16520000016</v>
      </c>
      <c r="E37" s="351">
        <v>0.27651615364899318</v>
      </c>
    </row>
    <row r="38" spans="1:5" x14ac:dyDescent="0.2">
      <c r="A38" s="294" t="s">
        <v>377</v>
      </c>
      <c r="B38" s="290" t="s">
        <v>38</v>
      </c>
      <c r="C38" s="154">
        <v>6283471</v>
      </c>
      <c r="D38" s="73">
        <v>1733030.3707999999</v>
      </c>
      <c r="E38" s="352">
        <v>0.27580780921882186</v>
      </c>
    </row>
    <row r="39" spans="1:5" x14ac:dyDescent="0.2">
      <c r="A39" s="293" t="s">
        <v>378</v>
      </c>
      <c r="B39" s="312" t="s">
        <v>57</v>
      </c>
      <c r="C39" s="150">
        <v>2512991</v>
      </c>
      <c r="D39" s="70">
        <v>690302.88079999993</v>
      </c>
      <c r="E39" s="351">
        <v>0.27469373380167295</v>
      </c>
    </row>
    <row r="40" spans="1:5" x14ac:dyDescent="0.2">
      <c r="A40" s="294" t="s">
        <v>378</v>
      </c>
      <c r="B40" s="290" t="s">
        <v>51</v>
      </c>
      <c r="C40" s="154">
        <v>1054689</v>
      </c>
      <c r="D40" s="73">
        <v>282165.2316</v>
      </c>
      <c r="E40" s="352">
        <v>0.2675340613204461</v>
      </c>
    </row>
    <row r="41" spans="1:5" x14ac:dyDescent="0.2">
      <c r="A41" s="293" t="s">
        <v>379</v>
      </c>
      <c r="B41" s="312" t="s">
        <v>67</v>
      </c>
      <c r="C41" s="150">
        <v>728164</v>
      </c>
      <c r="D41" s="70">
        <v>192228.50520000001</v>
      </c>
      <c r="E41" s="351">
        <v>0.2639906740789163</v>
      </c>
    </row>
    <row r="42" spans="1:5" x14ac:dyDescent="0.2">
      <c r="A42" s="294" t="s">
        <v>379</v>
      </c>
      <c r="B42" s="290" t="s">
        <v>54</v>
      </c>
      <c r="C42" s="154">
        <v>2930534</v>
      </c>
      <c r="D42" s="73">
        <v>767598.36700000009</v>
      </c>
      <c r="E42" s="352">
        <v>0.26193122720978501</v>
      </c>
    </row>
    <row r="43" spans="1:5" x14ac:dyDescent="0.2">
      <c r="A43" s="293" t="s">
        <v>379</v>
      </c>
      <c r="B43" s="312" t="s">
        <v>33</v>
      </c>
      <c r="C43" s="150">
        <v>1591429</v>
      </c>
      <c r="D43" s="70">
        <v>415210.26999999996</v>
      </c>
      <c r="E43" s="351">
        <v>0.26090404912817344</v>
      </c>
    </row>
    <row r="44" spans="1:5" x14ac:dyDescent="0.2">
      <c r="A44" s="294" t="s">
        <v>379</v>
      </c>
      <c r="B44" s="290" t="s">
        <v>56</v>
      </c>
      <c r="C44" s="154">
        <v>941535</v>
      </c>
      <c r="D44" s="73">
        <v>245178.27339999998</v>
      </c>
      <c r="E44" s="352">
        <v>0.2604027183269873</v>
      </c>
    </row>
    <row r="45" spans="1:5" x14ac:dyDescent="0.2">
      <c r="A45" s="293" t="s">
        <v>379</v>
      </c>
      <c r="B45" s="312" t="s">
        <v>68</v>
      </c>
      <c r="C45" s="150">
        <v>3209308</v>
      </c>
      <c r="D45" s="70">
        <v>827667.57319999998</v>
      </c>
      <c r="E45" s="351">
        <v>0.25789596174627055</v>
      </c>
    </row>
    <row r="46" spans="1:5" x14ac:dyDescent="0.2">
      <c r="A46" s="294" t="s">
        <v>379</v>
      </c>
      <c r="B46" s="290" t="s">
        <v>34</v>
      </c>
      <c r="C46" s="154">
        <v>307607</v>
      </c>
      <c r="D46" s="73">
        <v>79184.372799999997</v>
      </c>
      <c r="E46" s="352">
        <v>0.25742058145620872</v>
      </c>
    </row>
    <row r="47" spans="1:5" x14ac:dyDescent="0.2">
      <c r="A47" s="293" t="s">
        <v>379</v>
      </c>
      <c r="B47" s="312" t="s">
        <v>39</v>
      </c>
      <c r="C47" s="150">
        <v>23842563</v>
      </c>
      <c r="D47" s="70">
        <v>6114620.8180000009</v>
      </c>
      <c r="E47" s="351">
        <v>0.25645820115899454</v>
      </c>
    </row>
    <row r="48" spans="1:5" x14ac:dyDescent="0.2">
      <c r="A48" s="294" t="s">
        <v>98</v>
      </c>
      <c r="B48" s="290" t="s">
        <v>52</v>
      </c>
      <c r="C48" s="154">
        <v>5234491.0999999996</v>
      </c>
      <c r="D48" s="73">
        <v>1297645.385</v>
      </c>
      <c r="E48" s="352">
        <v>0.24790287349996643</v>
      </c>
    </row>
    <row r="49" spans="1:5" x14ac:dyDescent="0.2">
      <c r="A49" s="293" t="s">
        <v>98</v>
      </c>
      <c r="B49" s="312" t="s">
        <v>48</v>
      </c>
      <c r="C49" s="150">
        <v>892050</v>
      </c>
      <c r="D49" s="70">
        <v>219746.26400000002</v>
      </c>
      <c r="E49" s="351">
        <v>0.24633850568914301</v>
      </c>
    </row>
    <row r="50" spans="1:5" x14ac:dyDescent="0.2">
      <c r="A50" s="294" t="s">
        <v>380</v>
      </c>
      <c r="B50" s="290" t="s">
        <v>41</v>
      </c>
      <c r="C50" s="154">
        <v>2751900</v>
      </c>
      <c r="D50" s="73">
        <v>672591.57279999997</v>
      </c>
      <c r="E50" s="352">
        <v>0.24440988873142191</v>
      </c>
    </row>
    <row r="51" spans="1:5" x14ac:dyDescent="0.2">
      <c r="A51" s="293" t="s">
        <v>380</v>
      </c>
      <c r="B51" s="312" t="s">
        <v>29</v>
      </c>
      <c r="C51" s="150">
        <v>1462000</v>
      </c>
      <c r="D51" s="70">
        <v>353522.95600000006</v>
      </c>
      <c r="E51" s="351">
        <v>0.2418077674418605</v>
      </c>
    </row>
    <row r="52" spans="1:5" x14ac:dyDescent="0.2">
      <c r="A52" s="294" t="s">
        <v>380</v>
      </c>
      <c r="B52" s="290" t="s">
        <v>13</v>
      </c>
      <c r="C52" s="154">
        <v>166098362.89999998</v>
      </c>
      <c r="D52" s="73">
        <v>40094387.330200002</v>
      </c>
      <c r="E52" s="352">
        <v>0.24138941907777231</v>
      </c>
    </row>
    <row r="53" spans="1:5" x14ac:dyDescent="0.2">
      <c r="A53" s="293" t="s">
        <v>380</v>
      </c>
      <c r="B53" s="312" t="s">
        <v>25</v>
      </c>
      <c r="C53" s="150">
        <v>1140639</v>
      </c>
      <c r="D53" s="70">
        <v>272610.44400000002</v>
      </c>
      <c r="E53" s="351">
        <v>0.23899800375052932</v>
      </c>
    </row>
    <row r="54" spans="1:5" x14ac:dyDescent="0.2">
      <c r="A54" s="294" t="s">
        <v>380</v>
      </c>
      <c r="B54" s="290" t="s">
        <v>27</v>
      </c>
      <c r="C54" s="154">
        <v>1904780</v>
      </c>
      <c r="D54" s="73">
        <v>453290.43959999998</v>
      </c>
      <c r="E54" s="352">
        <v>0.23797522002540974</v>
      </c>
    </row>
    <row r="55" spans="1:5" x14ac:dyDescent="0.2">
      <c r="A55" s="293" t="s">
        <v>380</v>
      </c>
      <c r="B55" s="312" t="s">
        <v>22</v>
      </c>
      <c r="C55" s="150">
        <v>9287608.3999999985</v>
      </c>
      <c r="D55" s="70">
        <v>2208255.1511999997</v>
      </c>
      <c r="E55" s="351">
        <v>0.23776359382249579</v>
      </c>
    </row>
    <row r="56" spans="1:5" x14ac:dyDescent="0.2">
      <c r="A56" s="294" t="s">
        <v>381</v>
      </c>
      <c r="B56" s="290" t="s">
        <v>15</v>
      </c>
      <c r="C56" s="154">
        <v>5479866</v>
      </c>
      <c r="D56" s="73">
        <v>1283934.9493999998</v>
      </c>
      <c r="E56" s="352">
        <v>0.23430042803966372</v>
      </c>
    </row>
    <row r="57" spans="1:5" x14ac:dyDescent="0.2">
      <c r="A57" s="293" t="s">
        <v>381</v>
      </c>
      <c r="B57" s="312" t="s">
        <v>55</v>
      </c>
      <c r="C57" s="150">
        <v>926252</v>
      </c>
      <c r="D57" s="70">
        <v>209737.1004</v>
      </c>
      <c r="E57" s="351">
        <v>0.22643632661521917</v>
      </c>
    </row>
    <row r="58" spans="1:5" x14ac:dyDescent="0.2">
      <c r="A58" s="294" t="s">
        <v>239</v>
      </c>
      <c r="B58" s="290" t="s">
        <v>35</v>
      </c>
      <c r="C58" s="154">
        <v>735886</v>
      </c>
      <c r="D58" s="73">
        <v>164273.68520000001</v>
      </c>
      <c r="E58" s="352">
        <v>0.22323251862380858</v>
      </c>
    </row>
    <row r="59" spans="1:5" x14ac:dyDescent="0.2">
      <c r="A59" s="293" t="s">
        <v>239</v>
      </c>
      <c r="B59" s="312" t="s">
        <v>61</v>
      </c>
      <c r="C59" s="150">
        <v>1219321</v>
      </c>
      <c r="D59" s="70">
        <v>266000.15719999996</v>
      </c>
      <c r="E59" s="351">
        <v>0.2181543311400361</v>
      </c>
    </row>
    <row r="60" spans="1:5" x14ac:dyDescent="0.2">
      <c r="A60" s="294" t="s">
        <v>358</v>
      </c>
      <c r="B60" s="290" t="s">
        <v>60</v>
      </c>
      <c r="C60" s="154">
        <v>4088338</v>
      </c>
      <c r="D60" s="73">
        <v>857891.16479999991</v>
      </c>
      <c r="E60" s="352">
        <v>0.20983861040843491</v>
      </c>
    </row>
    <row r="61" spans="1:5" x14ac:dyDescent="0.2">
      <c r="A61" s="293" t="s">
        <v>358</v>
      </c>
      <c r="B61" s="312" t="s">
        <v>30</v>
      </c>
      <c r="C61" s="150">
        <v>5751475</v>
      </c>
      <c r="D61" s="70">
        <v>1191606.3292</v>
      </c>
      <c r="E61" s="351">
        <v>0.20718273646325508</v>
      </c>
    </row>
    <row r="62" spans="1:5" x14ac:dyDescent="0.2">
      <c r="A62" s="294" t="s">
        <v>382</v>
      </c>
      <c r="B62" s="290" t="s">
        <v>242</v>
      </c>
      <c r="C62" s="154">
        <v>304279.5</v>
      </c>
      <c r="D62" s="73">
        <v>60550.067000000003</v>
      </c>
      <c r="E62" s="352">
        <v>0.19899489449667165</v>
      </c>
    </row>
    <row r="63" spans="1:5" x14ac:dyDescent="0.2">
      <c r="A63" s="293" t="s">
        <v>382</v>
      </c>
      <c r="B63" s="312" t="s">
        <v>59</v>
      </c>
      <c r="C63" s="150">
        <v>1269433</v>
      </c>
      <c r="D63" s="70">
        <v>251977.8762</v>
      </c>
      <c r="E63" s="351">
        <v>0.19849639658020549</v>
      </c>
    </row>
    <row r="64" spans="1:5" x14ac:dyDescent="0.2">
      <c r="A64" s="294" t="s">
        <v>383</v>
      </c>
      <c r="B64" s="290" t="s">
        <v>40</v>
      </c>
      <c r="C64" s="154">
        <v>4600421</v>
      </c>
      <c r="D64" s="73">
        <v>883809.07440000004</v>
      </c>
      <c r="E64" s="352">
        <v>0.19211482479538286</v>
      </c>
    </row>
    <row r="65" spans="1:5" x14ac:dyDescent="0.2">
      <c r="A65" s="293" t="s">
        <v>383</v>
      </c>
      <c r="B65" s="312" t="s">
        <v>245</v>
      </c>
      <c r="C65" s="150">
        <v>43659.6</v>
      </c>
      <c r="D65" s="70">
        <v>8318</v>
      </c>
      <c r="E65" s="351">
        <v>0.19051938176254479</v>
      </c>
    </row>
    <row r="66" spans="1:5" x14ac:dyDescent="0.2">
      <c r="A66" s="294" t="s">
        <v>384</v>
      </c>
      <c r="B66" s="290" t="s">
        <v>241</v>
      </c>
      <c r="C66" s="154">
        <v>157383</v>
      </c>
      <c r="D66" s="73">
        <v>25821</v>
      </c>
      <c r="E66" s="352">
        <v>0.16406473380225312</v>
      </c>
    </row>
    <row r="67" spans="1:5" x14ac:dyDescent="0.2">
      <c r="A67" s="293" t="s">
        <v>385</v>
      </c>
      <c r="B67" s="312" t="s">
        <v>243</v>
      </c>
      <c r="C67" s="150">
        <v>258331</v>
      </c>
      <c r="D67" s="70">
        <v>8639.1959999999999</v>
      </c>
      <c r="E67" s="351">
        <v>3.3442351092203414E-2</v>
      </c>
    </row>
    <row r="68" spans="1:5" x14ac:dyDescent="0.2">
      <c r="A68" s="294" t="s">
        <v>386</v>
      </c>
      <c r="B68" s="290" t="s">
        <v>244</v>
      </c>
      <c r="C68" s="154">
        <v>62793</v>
      </c>
      <c r="D68" s="73">
        <v>691</v>
      </c>
      <c r="E68" s="352">
        <v>1.1004411319733091E-2</v>
      </c>
    </row>
    <row r="69" spans="1:5" ht="13.5" thickBot="1" x14ac:dyDescent="0.25">
      <c r="A69" s="347"/>
      <c r="B69" s="346" t="s">
        <v>170</v>
      </c>
      <c r="C69" s="349">
        <v>459669257.5</v>
      </c>
      <c r="D69" s="77">
        <v>123723384.84699997</v>
      </c>
      <c r="E69" s="353">
        <v>0.2691574057397127</v>
      </c>
    </row>
    <row r="70" spans="1:5" ht="13.5" thickTop="1" x14ac:dyDescent="0.2"/>
  </sheetData>
  <sheetProtection algorithmName="SHA-512" hashValue="D0CAhzG0U0xOgZWcg/gxUjJofM6B7DSYg2tW5L4tq7/FB3+9eAxnAjZ8HkjTFQ6l5rjaGADhN7l3B6UFdIbL3g==" saltValue="FzxB013F1TwFt1qq2akX8w==" spinCount="100000" sheet="1" objects="1" scenarios="1" insertColumns="0" insertRows="0" sort="0" autoFilter="0" pivotTables="0"/>
  <sortState xmlns:xlrd2="http://schemas.microsoft.com/office/spreadsheetml/2017/richdata2" ref="B5:E68">
    <sortCondition descending="1" ref="E5:E68"/>
  </sortState>
  <phoneticPr fontId="11" type="noConversion"/>
  <pageMargins left="0.7" right="0.7" top="0.75" bottom="0.75" header="0.3" footer="0.3"/>
  <ignoredErrors>
    <ignoredError sqref="A5:A11 A66:A6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DE2F-F98A-4EE5-AB45-6E543E6362E1}">
  <dimension ref="A1:N70"/>
  <sheetViews>
    <sheetView topLeftCell="A26" zoomScale="115" zoomScaleNormal="115" workbookViewId="0">
      <selection activeCell="C71" sqref="C71"/>
    </sheetView>
  </sheetViews>
  <sheetFormatPr defaultRowHeight="15" x14ac:dyDescent="0.25"/>
  <cols>
    <col min="2" max="2" width="29.28515625" customWidth="1"/>
    <col min="3" max="3" width="12.140625" customWidth="1"/>
    <col min="4" max="4" width="11.42578125" customWidth="1"/>
    <col min="5" max="5" width="13.7109375" customWidth="1"/>
    <col min="6" max="7" width="13.42578125" customWidth="1"/>
  </cols>
  <sheetData>
    <row r="1" spans="1:14" s="41" customFormat="1" x14ac:dyDescent="0.25">
      <c r="A1" s="6" t="s">
        <v>387</v>
      </c>
    </row>
    <row r="2" spans="1:14" s="41" customFormat="1" x14ac:dyDescent="0.25">
      <c r="A2" s="6" t="s">
        <v>388</v>
      </c>
    </row>
    <row r="3" spans="1:14" s="6" customFormat="1" ht="12.75" x14ac:dyDescent="0.2">
      <c r="A3" s="6" t="s">
        <v>389</v>
      </c>
    </row>
    <row r="4" spans="1:14" s="5" customFormat="1" x14ac:dyDescent="0.25">
      <c r="C4" s="425" t="s">
        <v>390</v>
      </c>
      <c r="D4" s="425"/>
      <c r="E4" s="425"/>
      <c r="F4" s="425"/>
      <c r="G4" s="425"/>
      <c r="I4"/>
      <c r="J4"/>
      <c r="L4"/>
      <c r="M4"/>
      <c r="N4"/>
    </row>
    <row r="5" spans="1:14" s="5" customFormat="1" ht="45" x14ac:dyDescent="0.25">
      <c r="A5" s="271" t="s">
        <v>75</v>
      </c>
      <c r="B5" s="355" t="s">
        <v>4</v>
      </c>
      <c r="C5" s="356" t="s">
        <v>227</v>
      </c>
      <c r="D5" s="272" t="s">
        <v>391</v>
      </c>
      <c r="E5" s="272" t="s">
        <v>392</v>
      </c>
      <c r="F5" s="273" t="s">
        <v>345</v>
      </c>
      <c r="G5" s="274" t="s">
        <v>346</v>
      </c>
      <c r="I5"/>
      <c r="J5"/>
      <c r="L5"/>
      <c r="M5"/>
      <c r="N5"/>
    </row>
    <row r="6" spans="1:14" x14ac:dyDescent="0.25">
      <c r="A6" s="148">
        <v>1</v>
      </c>
      <c r="B6" s="312" t="s">
        <v>64</v>
      </c>
      <c r="C6" s="188">
        <v>833270.7030000001</v>
      </c>
      <c r="D6" s="70">
        <v>773576.32900000003</v>
      </c>
      <c r="E6" s="70">
        <v>729318.63500000001</v>
      </c>
      <c r="F6" s="53">
        <v>0.92836136709825012</v>
      </c>
      <c r="G6" s="54">
        <v>0.8752481424994969</v>
      </c>
    </row>
    <row r="7" spans="1:14" x14ac:dyDescent="0.25">
      <c r="A7" s="152">
        <v>2</v>
      </c>
      <c r="B7" s="290" t="s">
        <v>199</v>
      </c>
      <c r="C7" s="189">
        <v>122861.433</v>
      </c>
      <c r="D7" s="73">
        <v>63880.764000000003</v>
      </c>
      <c r="E7" s="73">
        <v>56568.764000000003</v>
      </c>
      <c r="F7" s="56">
        <v>0.51994155073870907</v>
      </c>
      <c r="G7" s="57">
        <v>0.46042734989099471</v>
      </c>
    </row>
    <row r="8" spans="1:14" x14ac:dyDescent="0.25">
      <c r="A8" s="148">
        <v>3</v>
      </c>
      <c r="B8" s="312" t="s">
        <v>200</v>
      </c>
      <c r="C8" s="188">
        <v>155497</v>
      </c>
      <c r="D8" s="70">
        <v>80026</v>
      </c>
      <c r="E8" s="70">
        <v>80026</v>
      </c>
      <c r="F8" s="53">
        <v>0.51464658482157211</v>
      </c>
      <c r="G8" s="54">
        <v>0.51464658482157211</v>
      </c>
    </row>
    <row r="9" spans="1:14" x14ac:dyDescent="0.25">
      <c r="A9" s="152">
        <v>4</v>
      </c>
      <c r="B9" s="290" t="s">
        <v>32</v>
      </c>
      <c r="C9" s="189">
        <v>321720.40500000003</v>
      </c>
      <c r="D9" s="73">
        <v>134387.77099999998</v>
      </c>
      <c r="E9" s="73">
        <v>112081.25899999998</v>
      </c>
      <c r="F9" s="56">
        <v>0.41771603203098034</v>
      </c>
      <c r="G9" s="57">
        <v>0.34838094587130702</v>
      </c>
    </row>
    <row r="10" spans="1:14" x14ac:dyDescent="0.25">
      <c r="A10" s="148">
        <v>5</v>
      </c>
      <c r="B10" s="312" t="s">
        <v>47</v>
      </c>
      <c r="C10" s="188">
        <v>1878264.308</v>
      </c>
      <c r="D10" s="70">
        <v>769328.42200000002</v>
      </c>
      <c r="E10" s="70">
        <v>696486.52800000005</v>
      </c>
      <c r="F10" s="53">
        <v>0.40959540077678996</v>
      </c>
      <c r="G10" s="54">
        <v>0.37081390783687301</v>
      </c>
    </row>
    <row r="11" spans="1:14" x14ac:dyDescent="0.25">
      <c r="A11" s="152">
        <v>6</v>
      </c>
      <c r="B11" s="290" t="s">
        <v>53</v>
      </c>
      <c r="C11" s="189">
        <v>10631032.527999999</v>
      </c>
      <c r="D11" s="73">
        <v>4295444.5810000002</v>
      </c>
      <c r="E11" s="73">
        <v>3765329.5180000002</v>
      </c>
      <c r="F11" s="56">
        <v>0.40404773192882859</v>
      </c>
      <c r="G11" s="57">
        <v>0.35418286117391518</v>
      </c>
    </row>
    <row r="12" spans="1:14" x14ac:dyDescent="0.25">
      <c r="A12" s="148" t="s">
        <v>121</v>
      </c>
      <c r="B12" s="312" t="s">
        <v>36</v>
      </c>
      <c r="C12" s="188">
        <v>1322576.3699999999</v>
      </c>
      <c r="D12" s="70">
        <v>490584.90299999999</v>
      </c>
      <c r="E12" s="70">
        <v>426888.96299999999</v>
      </c>
      <c r="F12" s="53">
        <v>0.37093124762239632</v>
      </c>
      <c r="G12" s="54">
        <v>0.32277074706846609</v>
      </c>
    </row>
    <row r="13" spans="1:14" x14ac:dyDescent="0.25">
      <c r="A13" s="152" t="s">
        <v>121</v>
      </c>
      <c r="B13" s="290" t="s">
        <v>46</v>
      </c>
      <c r="C13" s="189">
        <v>455032.62600000005</v>
      </c>
      <c r="D13" s="73">
        <v>168287.78699999998</v>
      </c>
      <c r="E13" s="73">
        <v>145816.78699999998</v>
      </c>
      <c r="F13" s="56">
        <v>0.36983674880490869</v>
      </c>
      <c r="G13" s="57">
        <v>0.32045347667004426</v>
      </c>
    </row>
    <row r="14" spans="1:14" x14ac:dyDescent="0.25">
      <c r="A14" s="148" t="s">
        <v>393</v>
      </c>
      <c r="B14" s="312" t="s">
        <v>43</v>
      </c>
      <c r="C14" s="188">
        <v>1260069.318</v>
      </c>
      <c r="D14" s="70">
        <v>451319.25799999997</v>
      </c>
      <c r="E14" s="70">
        <v>404607.02599999995</v>
      </c>
      <c r="F14" s="53">
        <v>0.35817018282481505</v>
      </c>
      <c r="G14" s="54">
        <v>0.32109902226823361</v>
      </c>
    </row>
    <row r="15" spans="1:14" x14ac:dyDescent="0.25">
      <c r="A15" s="152" t="s">
        <v>393</v>
      </c>
      <c r="B15" s="290" t="s">
        <v>63</v>
      </c>
      <c r="C15" s="189">
        <v>1580298.2880000002</v>
      </c>
      <c r="D15" s="73">
        <v>565226.321</v>
      </c>
      <c r="E15" s="73">
        <v>507389.06900000002</v>
      </c>
      <c r="F15" s="56">
        <v>0.35767065325074876</v>
      </c>
      <c r="G15" s="57">
        <v>0.32107170706496391</v>
      </c>
    </row>
    <row r="16" spans="1:14" x14ac:dyDescent="0.25">
      <c r="A16" s="148" t="s">
        <v>394</v>
      </c>
      <c r="B16" s="312" t="s">
        <v>28</v>
      </c>
      <c r="C16" s="188">
        <v>816223.745</v>
      </c>
      <c r="D16" s="70">
        <v>289562.17800000001</v>
      </c>
      <c r="E16" s="70">
        <v>258201.22200000001</v>
      </c>
      <c r="F16" s="53">
        <v>0.35475833651470162</v>
      </c>
      <c r="G16" s="54">
        <v>0.31633632760830793</v>
      </c>
    </row>
    <row r="17" spans="1:7" x14ac:dyDescent="0.25">
      <c r="A17" s="152" t="s">
        <v>394</v>
      </c>
      <c r="B17" s="290" t="s">
        <v>31</v>
      </c>
      <c r="C17" s="189">
        <v>431076.41800000001</v>
      </c>
      <c r="D17" s="73">
        <v>152788.36499999999</v>
      </c>
      <c r="E17" s="73">
        <v>129573.20099999999</v>
      </c>
      <c r="F17" s="56">
        <v>0.35443452395022912</v>
      </c>
      <c r="G17" s="57">
        <v>0.30058058290722828</v>
      </c>
    </row>
    <row r="18" spans="1:7" x14ac:dyDescent="0.25">
      <c r="A18" s="148" t="s">
        <v>394</v>
      </c>
      <c r="B18" s="312" t="s">
        <v>21</v>
      </c>
      <c r="C18" s="188">
        <v>1404854.443</v>
      </c>
      <c r="D18" s="70">
        <v>489175.18800000002</v>
      </c>
      <c r="E18" s="70">
        <v>441715.98000000004</v>
      </c>
      <c r="F18" s="53">
        <v>0.34820346722567902</v>
      </c>
      <c r="G18" s="54">
        <v>0.31442117167436689</v>
      </c>
    </row>
    <row r="19" spans="1:7" x14ac:dyDescent="0.25">
      <c r="A19" s="152" t="s">
        <v>395</v>
      </c>
      <c r="B19" s="290" t="s">
        <v>51</v>
      </c>
      <c r="C19" s="189">
        <v>824868.94799999997</v>
      </c>
      <c r="D19" s="73">
        <v>282015.07799999998</v>
      </c>
      <c r="E19" s="73">
        <v>238186.28999999998</v>
      </c>
      <c r="F19" s="56">
        <v>0.34189076784109951</v>
      </c>
      <c r="G19" s="57">
        <v>0.2887565237817632</v>
      </c>
    </row>
    <row r="20" spans="1:7" x14ac:dyDescent="0.25">
      <c r="A20" s="148" t="s">
        <v>395</v>
      </c>
      <c r="B20" s="312" t="s">
        <v>45</v>
      </c>
      <c r="C20" s="188">
        <v>610883.31599999999</v>
      </c>
      <c r="D20" s="70">
        <v>205244.497</v>
      </c>
      <c r="E20" s="70">
        <v>160349.58199999999</v>
      </c>
      <c r="F20" s="53">
        <v>0.33597986984473482</v>
      </c>
      <c r="G20" s="54">
        <v>0.26248806899810634</v>
      </c>
    </row>
    <row r="21" spans="1:7" x14ac:dyDescent="0.25">
      <c r="A21" s="152" t="s">
        <v>396</v>
      </c>
      <c r="B21" s="290" t="s">
        <v>58</v>
      </c>
      <c r="C21" s="189">
        <v>2088784.4730000002</v>
      </c>
      <c r="D21" s="73">
        <v>693598</v>
      </c>
      <c r="E21" s="73">
        <v>597665</v>
      </c>
      <c r="F21" s="56">
        <v>0.33205819411508042</v>
      </c>
      <c r="G21" s="57">
        <v>0.28613052601909106</v>
      </c>
    </row>
    <row r="22" spans="1:7" x14ac:dyDescent="0.25">
      <c r="A22" s="148" t="s">
        <v>396</v>
      </c>
      <c r="B22" s="312" t="s">
        <v>44</v>
      </c>
      <c r="C22" s="188">
        <v>798625.67700000003</v>
      </c>
      <c r="D22" s="70">
        <v>264803.864</v>
      </c>
      <c r="E22" s="70">
        <v>227534.408</v>
      </c>
      <c r="F22" s="53">
        <v>0.3315744429789978</v>
      </c>
      <c r="G22" s="54">
        <v>0.28490745358291303</v>
      </c>
    </row>
    <row r="23" spans="1:7" x14ac:dyDescent="0.25">
      <c r="A23" s="152" t="s">
        <v>396</v>
      </c>
      <c r="B23" s="290" t="s">
        <v>67</v>
      </c>
      <c r="C23" s="189">
        <v>560091.12300000002</v>
      </c>
      <c r="D23" s="73">
        <v>182809.67300000001</v>
      </c>
      <c r="E23" s="73">
        <v>172031.481</v>
      </c>
      <c r="F23" s="56">
        <v>0.32639273413372777</v>
      </c>
      <c r="G23" s="57">
        <v>0.30714909402340229</v>
      </c>
    </row>
    <row r="24" spans="1:7" x14ac:dyDescent="0.25">
      <c r="A24" s="148" t="s">
        <v>375</v>
      </c>
      <c r="B24" s="312" t="s">
        <v>66</v>
      </c>
      <c r="C24" s="188">
        <v>4447057.4159999993</v>
      </c>
      <c r="D24" s="70">
        <v>1441798.7919999999</v>
      </c>
      <c r="E24" s="70">
        <v>1260401.7879999999</v>
      </c>
      <c r="F24" s="53">
        <v>0.32421411669041517</v>
      </c>
      <c r="G24" s="54">
        <v>0.28342377219264581</v>
      </c>
    </row>
    <row r="25" spans="1:7" x14ac:dyDescent="0.25">
      <c r="A25" s="152" t="s">
        <v>375</v>
      </c>
      <c r="B25" s="290" t="s">
        <v>56</v>
      </c>
      <c r="C25" s="189">
        <v>737229.63400000008</v>
      </c>
      <c r="D25" s="73">
        <v>236803.31199999998</v>
      </c>
      <c r="E25" s="73">
        <v>197879.48799999998</v>
      </c>
      <c r="F25" s="56">
        <v>0.32120699043956219</v>
      </c>
      <c r="G25" s="57">
        <v>0.26840956857141196</v>
      </c>
    </row>
    <row r="26" spans="1:7" x14ac:dyDescent="0.25">
      <c r="A26" s="148" t="s">
        <v>375</v>
      </c>
      <c r="B26" s="312" t="s">
        <v>19</v>
      </c>
      <c r="C26" s="188">
        <v>18979513.265999999</v>
      </c>
      <c r="D26" s="70">
        <v>6040905.1560000004</v>
      </c>
      <c r="E26" s="70">
        <v>5545442.7120000003</v>
      </c>
      <c r="F26" s="53">
        <v>0.31828556777700462</v>
      </c>
      <c r="G26" s="54">
        <v>0.29218044921805958</v>
      </c>
    </row>
    <row r="27" spans="1:7" x14ac:dyDescent="0.25">
      <c r="A27" s="152" t="s">
        <v>375</v>
      </c>
      <c r="B27" s="290" t="s">
        <v>49</v>
      </c>
      <c r="C27" s="189">
        <v>6470160.3200000003</v>
      </c>
      <c r="D27" s="73">
        <v>2057874.5819999999</v>
      </c>
      <c r="E27" s="73">
        <v>1628506.6739999999</v>
      </c>
      <c r="F27" s="56">
        <v>0.31805619648076972</v>
      </c>
      <c r="G27" s="57">
        <v>0.25169494934555187</v>
      </c>
    </row>
    <row r="28" spans="1:7" x14ac:dyDescent="0.25">
      <c r="A28" s="148" t="s">
        <v>375</v>
      </c>
      <c r="B28" s="312" t="s">
        <v>50</v>
      </c>
      <c r="C28" s="188">
        <v>6272976.1639999999</v>
      </c>
      <c r="D28" s="70">
        <v>1977522.6770000001</v>
      </c>
      <c r="E28" s="70">
        <v>1614460.773</v>
      </c>
      <c r="F28" s="53">
        <v>0.31524472998140984</v>
      </c>
      <c r="G28" s="54">
        <v>0.2573675924779108</v>
      </c>
    </row>
    <row r="29" spans="1:7" x14ac:dyDescent="0.25">
      <c r="A29" s="152" t="s">
        <v>397</v>
      </c>
      <c r="B29" s="290" t="s">
        <v>57</v>
      </c>
      <c r="C29" s="189">
        <v>2116488.3710000003</v>
      </c>
      <c r="D29" s="73">
        <v>660623.96699999995</v>
      </c>
      <c r="E29" s="73">
        <v>574405.92299999995</v>
      </c>
      <c r="F29" s="56">
        <v>0.31213210337076774</v>
      </c>
      <c r="G29" s="57">
        <v>0.27139573780346554</v>
      </c>
    </row>
    <row r="30" spans="1:7" x14ac:dyDescent="0.25">
      <c r="A30" s="148" t="s">
        <v>397</v>
      </c>
      <c r="B30" s="312" t="s">
        <v>23</v>
      </c>
      <c r="C30" s="188">
        <v>1172431.2920000001</v>
      </c>
      <c r="D30" s="70">
        <v>358571.484</v>
      </c>
      <c r="E30" s="70">
        <v>292516.85200000001</v>
      </c>
      <c r="F30" s="53">
        <v>0.30583581865025822</v>
      </c>
      <c r="G30" s="54">
        <v>0.2494959440233023</v>
      </c>
    </row>
    <row r="31" spans="1:7" x14ac:dyDescent="0.25">
      <c r="A31" s="152" t="s">
        <v>397</v>
      </c>
      <c r="B31" s="290" t="s">
        <v>62</v>
      </c>
      <c r="C31" s="189">
        <v>836071.17899999989</v>
      </c>
      <c r="D31" s="73">
        <v>255599.54699999999</v>
      </c>
      <c r="E31" s="73">
        <v>245606.25899999999</v>
      </c>
      <c r="F31" s="56">
        <v>0.30571505563164503</v>
      </c>
      <c r="G31" s="57">
        <v>0.29376237953060697</v>
      </c>
    </row>
    <row r="32" spans="1:7" x14ac:dyDescent="0.25">
      <c r="A32" s="148" t="s">
        <v>398</v>
      </c>
      <c r="B32" s="312" t="s">
        <v>18</v>
      </c>
      <c r="C32" s="188">
        <v>13363729.931</v>
      </c>
      <c r="D32" s="70">
        <v>4056281.7310000001</v>
      </c>
      <c r="E32" s="70">
        <v>3255921.0410000002</v>
      </c>
      <c r="F32" s="53">
        <v>0.30352916079144909</v>
      </c>
      <c r="G32" s="54">
        <v>0.24363864413685898</v>
      </c>
    </row>
    <row r="33" spans="1:7" x14ac:dyDescent="0.25">
      <c r="A33" s="152" t="s">
        <v>398</v>
      </c>
      <c r="B33" s="290" t="s">
        <v>29</v>
      </c>
      <c r="C33" s="189">
        <v>1151908.9360000002</v>
      </c>
      <c r="D33" s="73">
        <v>347322.64200000005</v>
      </c>
      <c r="E33" s="73">
        <v>320343.90600000008</v>
      </c>
      <c r="F33" s="56">
        <v>0.3015191836310227</v>
      </c>
      <c r="G33" s="57">
        <v>0.27809829057528901</v>
      </c>
    </row>
    <row r="34" spans="1:7" x14ac:dyDescent="0.25">
      <c r="A34" s="148" t="s">
        <v>398</v>
      </c>
      <c r="B34" s="312" t="s">
        <v>26</v>
      </c>
      <c r="C34" s="188">
        <v>2177380.2370000002</v>
      </c>
      <c r="D34" s="70">
        <v>656304.68400000012</v>
      </c>
      <c r="E34" s="70">
        <v>613075.33200000017</v>
      </c>
      <c r="F34" s="53">
        <v>0.30141941809128309</v>
      </c>
      <c r="G34" s="54">
        <v>0.28156558123476716</v>
      </c>
    </row>
    <row r="35" spans="1:7" x14ac:dyDescent="0.25">
      <c r="A35" s="152" t="s">
        <v>398</v>
      </c>
      <c r="B35" s="290" t="s">
        <v>61</v>
      </c>
      <c r="C35" s="189">
        <v>951119.34000000008</v>
      </c>
      <c r="D35" s="73">
        <v>286207.99899999995</v>
      </c>
      <c r="E35" s="73">
        <v>243726.24699999994</v>
      </c>
      <c r="F35" s="56">
        <v>0.30091702162212358</v>
      </c>
      <c r="G35" s="57">
        <v>0.25625201459997643</v>
      </c>
    </row>
    <row r="36" spans="1:7" x14ac:dyDescent="0.25">
      <c r="A36" s="148" t="s">
        <v>398</v>
      </c>
      <c r="B36" s="312" t="s">
        <v>20</v>
      </c>
      <c r="C36" s="188">
        <v>4012661.9340000004</v>
      </c>
      <c r="D36" s="70">
        <v>1204334.311</v>
      </c>
      <c r="E36" s="70">
        <v>952029.92299999995</v>
      </c>
      <c r="F36" s="53">
        <v>0.30013351007605715</v>
      </c>
      <c r="G36" s="54">
        <v>0.23725644937423723</v>
      </c>
    </row>
    <row r="37" spans="1:7" x14ac:dyDescent="0.25">
      <c r="A37" s="152" t="s">
        <v>398</v>
      </c>
      <c r="B37" s="290" t="s">
        <v>17</v>
      </c>
      <c r="C37" s="189">
        <v>29580346.190999996</v>
      </c>
      <c r="D37" s="73">
        <v>8871420.3579999991</v>
      </c>
      <c r="E37" s="73">
        <v>7377990.2059999993</v>
      </c>
      <c r="F37" s="56">
        <v>0.29990928100426301</v>
      </c>
      <c r="G37" s="57">
        <v>0.24942203713101907</v>
      </c>
    </row>
    <row r="38" spans="1:7" x14ac:dyDescent="0.25">
      <c r="A38" s="148" t="s">
        <v>398</v>
      </c>
      <c r="B38" s="312" t="s">
        <v>24</v>
      </c>
      <c r="C38" s="188">
        <v>4524822.7929999996</v>
      </c>
      <c r="D38" s="70">
        <v>1355173.5930000001</v>
      </c>
      <c r="E38" s="70">
        <v>1128255.9210000001</v>
      </c>
      <c r="F38" s="53">
        <v>0.29949760576181755</v>
      </c>
      <c r="G38" s="54">
        <v>0.24934808999491356</v>
      </c>
    </row>
    <row r="39" spans="1:7" x14ac:dyDescent="0.25">
      <c r="A39" s="152" t="s">
        <v>398</v>
      </c>
      <c r="B39" s="290" t="s">
        <v>42</v>
      </c>
      <c r="C39" s="189">
        <v>2323029.7340000002</v>
      </c>
      <c r="D39" s="73">
        <v>694469.64100000006</v>
      </c>
      <c r="E39" s="73">
        <v>594284.473</v>
      </c>
      <c r="F39" s="56">
        <v>0.2989499578226234</v>
      </c>
      <c r="G39" s="57">
        <v>0.2558230160819801</v>
      </c>
    </row>
    <row r="40" spans="1:7" x14ac:dyDescent="0.25">
      <c r="A40" s="148" t="s">
        <v>378</v>
      </c>
      <c r="B40" s="312" t="s">
        <v>16</v>
      </c>
      <c r="C40" s="188">
        <v>17828194.245999999</v>
      </c>
      <c r="D40" s="70">
        <v>5164207.5920000002</v>
      </c>
      <c r="E40" s="70">
        <v>4190026.3160000001</v>
      </c>
      <c r="F40" s="53">
        <v>0.28966520785797817</v>
      </c>
      <c r="G40" s="54">
        <v>0.23502247385150013</v>
      </c>
    </row>
    <row r="41" spans="1:7" x14ac:dyDescent="0.25">
      <c r="A41" s="152" t="s">
        <v>378</v>
      </c>
      <c r="B41" s="290" t="s">
        <v>14</v>
      </c>
      <c r="C41" s="189">
        <v>36137625.989</v>
      </c>
      <c r="D41" s="73">
        <v>10309210.725000001</v>
      </c>
      <c r="E41" s="73">
        <v>8600377.6290000007</v>
      </c>
      <c r="F41" s="56">
        <v>0.28527636896065173</v>
      </c>
      <c r="G41" s="57">
        <v>0.23798955779823183</v>
      </c>
    </row>
    <row r="42" spans="1:7" x14ac:dyDescent="0.25">
      <c r="A42" s="148">
        <v>37</v>
      </c>
      <c r="B42" s="312" t="s">
        <v>33</v>
      </c>
      <c r="C42" s="188">
        <v>1361987.075</v>
      </c>
      <c r="D42" s="70">
        <v>374590.21299999999</v>
      </c>
      <c r="E42" s="70">
        <v>333917.65899999999</v>
      </c>
      <c r="F42" s="53">
        <v>0.27503213494151552</v>
      </c>
      <c r="G42" s="54">
        <v>0.24516947710388515</v>
      </c>
    </row>
    <row r="43" spans="1:7" x14ac:dyDescent="0.25">
      <c r="A43" s="152" t="s">
        <v>217</v>
      </c>
      <c r="B43" s="290" t="s">
        <v>27</v>
      </c>
      <c r="C43" s="189">
        <v>1551914.9739999999</v>
      </c>
      <c r="D43" s="73">
        <v>426154.91399999999</v>
      </c>
      <c r="E43" s="73">
        <v>397068.53399999999</v>
      </c>
      <c r="F43" s="56">
        <v>0.27459939567539737</v>
      </c>
      <c r="G43" s="57">
        <v>0.25585714465823561</v>
      </c>
    </row>
    <row r="44" spans="1:7" x14ac:dyDescent="0.25">
      <c r="A44" s="148" t="s">
        <v>217</v>
      </c>
      <c r="B44" s="312" t="s">
        <v>38</v>
      </c>
      <c r="C44" s="188">
        <v>5704835.9389999993</v>
      </c>
      <c r="D44" s="70">
        <v>1561751.338</v>
      </c>
      <c r="E44" s="70">
        <v>1340559.33</v>
      </c>
      <c r="F44" s="53">
        <v>0.27375920266582798</v>
      </c>
      <c r="G44" s="54">
        <v>0.23498648240443296</v>
      </c>
    </row>
    <row r="45" spans="1:7" x14ac:dyDescent="0.25">
      <c r="A45" s="152" t="s">
        <v>217</v>
      </c>
      <c r="B45" s="290" t="s">
        <v>22</v>
      </c>
      <c r="C45" s="189">
        <v>7904483.2309999987</v>
      </c>
      <c r="D45" s="73">
        <v>2129323.5469999998</v>
      </c>
      <c r="E45" s="73">
        <v>1922207.6639999999</v>
      </c>
      <c r="F45" s="56">
        <v>0.26938175270575132</v>
      </c>
      <c r="G45" s="57">
        <v>0.24317942208561316</v>
      </c>
    </row>
    <row r="46" spans="1:7" x14ac:dyDescent="0.25">
      <c r="A46" s="148" t="s">
        <v>217</v>
      </c>
      <c r="B46" s="312" t="s">
        <v>59</v>
      </c>
      <c r="C46" s="188">
        <v>909028.39500000002</v>
      </c>
      <c r="D46" s="70">
        <v>244432.28200000001</v>
      </c>
      <c r="E46" s="70">
        <v>219333.57</v>
      </c>
      <c r="F46" s="53">
        <v>0.26889400083041409</v>
      </c>
      <c r="G46" s="54">
        <v>0.24128351898182454</v>
      </c>
    </row>
    <row r="47" spans="1:7" x14ac:dyDescent="0.25">
      <c r="A47" s="152" t="s">
        <v>217</v>
      </c>
      <c r="B47" s="290" t="s">
        <v>30</v>
      </c>
      <c r="C47" s="189">
        <v>4252575.2649999997</v>
      </c>
      <c r="D47" s="73">
        <v>1129550.9630000002</v>
      </c>
      <c r="E47" s="73">
        <v>934056.66300000018</v>
      </c>
      <c r="F47" s="56">
        <v>0.26561574871973498</v>
      </c>
      <c r="G47" s="57">
        <v>0.21964494566094417</v>
      </c>
    </row>
    <row r="48" spans="1:7" x14ac:dyDescent="0.25">
      <c r="A48" s="148" t="s">
        <v>218</v>
      </c>
      <c r="B48" s="312" t="s">
        <v>37</v>
      </c>
      <c r="C48" s="188">
        <v>1738567.9580000001</v>
      </c>
      <c r="D48" s="70">
        <v>456812.35599999997</v>
      </c>
      <c r="E48" s="70">
        <v>372509.89499999996</v>
      </c>
      <c r="F48" s="53">
        <v>0.26275208506977438</v>
      </c>
      <c r="G48" s="54">
        <v>0.21426248728782793</v>
      </c>
    </row>
    <row r="49" spans="1:7" x14ac:dyDescent="0.25">
      <c r="A49" s="152" t="s">
        <v>218</v>
      </c>
      <c r="B49" s="290" t="s">
        <v>15</v>
      </c>
      <c r="C49" s="189">
        <v>4561416.3130000001</v>
      </c>
      <c r="D49" s="73">
        <v>1188657.531</v>
      </c>
      <c r="E49" s="73">
        <v>1041178.6749999999</v>
      </c>
      <c r="F49" s="56">
        <v>0.26058957337709682</v>
      </c>
      <c r="G49" s="57">
        <v>0.22825776108895149</v>
      </c>
    </row>
    <row r="50" spans="1:7" x14ac:dyDescent="0.25">
      <c r="A50" s="148" t="s">
        <v>218</v>
      </c>
      <c r="B50" s="312" t="s">
        <v>13</v>
      </c>
      <c r="C50" s="188">
        <v>131382128.25799999</v>
      </c>
      <c r="D50" s="70">
        <v>34121446.046000004</v>
      </c>
      <c r="E50" s="70">
        <v>25544628.299000006</v>
      </c>
      <c r="F50" s="53">
        <v>0.25971147292571212</v>
      </c>
      <c r="G50" s="54">
        <v>0.194430008386202</v>
      </c>
    </row>
    <row r="51" spans="1:7" x14ac:dyDescent="0.25">
      <c r="A51" s="152" t="s">
        <v>218</v>
      </c>
      <c r="B51" s="290" t="s">
        <v>52</v>
      </c>
      <c r="C51" s="189">
        <v>4680883.0750000002</v>
      </c>
      <c r="D51" s="73">
        <v>1208428.497</v>
      </c>
      <c r="E51" s="73">
        <v>987300.49699999997</v>
      </c>
      <c r="F51" s="56">
        <v>0.25816250430481003</v>
      </c>
      <c r="G51" s="57">
        <v>0.21092184555368326</v>
      </c>
    </row>
    <row r="52" spans="1:7" x14ac:dyDescent="0.25">
      <c r="A52" s="148" t="s">
        <v>218</v>
      </c>
      <c r="B52" s="312" t="s">
        <v>39</v>
      </c>
      <c r="C52" s="188">
        <v>21236327.307</v>
      </c>
      <c r="D52" s="70">
        <v>5439406.4850000003</v>
      </c>
      <c r="E52" s="70">
        <v>4111995.0620000004</v>
      </c>
      <c r="F52" s="53">
        <v>0.25613687368658339</v>
      </c>
      <c r="G52" s="54">
        <v>0.19363023570674523</v>
      </c>
    </row>
    <row r="53" spans="1:7" x14ac:dyDescent="0.25">
      <c r="A53" s="152" t="s">
        <v>399</v>
      </c>
      <c r="B53" s="290" t="s">
        <v>25</v>
      </c>
      <c r="C53" s="189">
        <v>1042950.014</v>
      </c>
      <c r="D53" s="73">
        <v>262136.74300000002</v>
      </c>
      <c r="E53" s="73">
        <v>218183.09700000001</v>
      </c>
      <c r="F53" s="56">
        <v>0.25134161702978797</v>
      </c>
      <c r="G53" s="57">
        <v>0.20919803832516179</v>
      </c>
    </row>
    <row r="54" spans="1:7" x14ac:dyDescent="0.25">
      <c r="A54" s="148" t="s">
        <v>399</v>
      </c>
      <c r="B54" s="312" t="s">
        <v>41</v>
      </c>
      <c r="C54" s="188">
        <v>2577526.3670000001</v>
      </c>
      <c r="D54" s="70">
        <v>641097.05200000003</v>
      </c>
      <c r="E54" s="70">
        <v>518508.05200000003</v>
      </c>
      <c r="F54" s="53">
        <v>0.24872570081452827</v>
      </c>
      <c r="G54" s="54">
        <v>0.20116498462962185</v>
      </c>
    </row>
    <row r="55" spans="1:7" x14ac:dyDescent="0.25">
      <c r="A55" s="152" t="s">
        <v>298</v>
      </c>
      <c r="B55" s="290" t="s">
        <v>60</v>
      </c>
      <c r="C55" s="189">
        <v>3194577.7680000002</v>
      </c>
      <c r="D55" s="73">
        <v>775512.74399999995</v>
      </c>
      <c r="E55" s="73">
        <v>661363.74399999995</v>
      </c>
      <c r="F55" s="56">
        <v>0.24275907500774915</v>
      </c>
      <c r="G55" s="57">
        <v>0.20702696632552284</v>
      </c>
    </row>
    <row r="56" spans="1:7" x14ac:dyDescent="0.25">
      <c r="A56" s="148" t="s">
        <v>298</v>
      </c>
      <c r="B56" s="312" t="s">
        <v>48</v>
      </c>
      <c r="C56" s="188">
        <v>849042.81599999999</v>
      </c>
      <c r="D56" s="70">
        <v>205746.41200000001</v>
      </c>
      <c r="E56" s="70">
        <v>166867.99900000001</v>
      </c>
      <c r="F56" s="53">
        <v>0.24232748705101817</v>
      </c>
      <c r="G56" s="54">
        <v>0.19653661258939387</v>
      </c>
    </row>
    <row r="57" spans="1:7" x14ac:dyDescent="0.25">
      <c r="A57" s="152" t="s">
        <v>381</v>
      </c>
      <c r="B57" s="290" t="s">
        <v>35</v>
      </c>
      <c r="C57" s="189">
        <v>647066.67600000009</v>
      </c>
      <c r="D57" s="73">
        <v>149485.01500000001</v>
      </c>
      <c r="E57" s="73">
        <v>137196.01500000001</v>
      </c>
      <c r="F57" s="56">
        <v>0.23101949234053895</v>
      </c>
      <c r="G57" s="57">
        <v>0.21202763190976009</v>
      </c>
    </row>
    <row r="58" spans="1:7" x14ac:dyDescent="0.25">
      <c r="A58" s="148" t="s">
        <v>381</v>
      </c>
      <c r="B58" s="312" t="s">
        <v>34</v>
      </c>
      <c r="C58" s="188">
        <v>304996.97100000002</v>
      </c>
      <c r="D58" s="70">
        <v>70388.205000000002</v>
      </c>
      <c r="E58" s="70">
        <v>65584.205000000002</v>
      </c>
      <c r="F58" s="53">
        <v>0.23078329194292227</v>
      </c>
      <c r="G58" s="54">
        <v>0.2150323158455236</v>
      </c>
    </row>
    <row r="59" spans="1:7" x14ac:dyDescent="0.25">
      <c r="A59" s="152" t="s">
        <v>400</v>
      </c>
      <c r="B59" s="290" t="s">
        <v>40</v>
      </c>
      <c r="C59" s="189">
        <v>3613584.5920000002</v>
      </c>
      <c r="D59" s="73">
        <v>790138.81</v>
      </c>
      <c r="E59" s="73">
        <v>717436.96600000001</v>
      </c>
      <c r="F59" s="56">
        <v>0.21865789768676322</v>
      </c>
      <c r="G59" s="57">
        <v>0.19853886016348168</v>
      </c>
    </row>
    <row r="60" spans="1:7" x14ac:dyDescent="0.25">
      <c r="A60" s="148" t="s">
        <v>400</v>
      </c>
      <c r="B60" s="312" t="s">
        <v>68</v>
      </c>
      <c r="C60" s="188">
        <v>2907847.4110000003</v>
      </c>
      <c r="D60" s="70">
        <v>635619.00300000003</v>
      </c>
      <c r="E60" s="70">
        <v>569834.00699999998</v>
      </c>
      <c r="F60" s="53">
        <v>0.21858746803409898</v>
      </c>
      <c r="G60" s="54">
        <v>0.19596420528958763</v>
      </c>
    </row>
    <row r="61" spans="1:7" x14ac:dyDescent="0.25">
      <c r="A61" s="152" t="s">
        <v>400</v>
      </c>
      <c r="B61" s="290" t="s">
        <v>55</v>
      </c>
      <c r="C61" s="189">
        <v>929811.10800000001</v>
      </c>
      <c r="D61" s="73">
        <v>201782.31899999999</v>
      </c>
      <c r="E61" s="73">
        <v>180578.5</v>
      </c>
      <c r="F61" s="56">
        <v>0.21701431319101858</v>
      </c>
      <c r="G61" s="57">
        <v>0.19420987601279549</v>
      </c>
    </row>
    <row r="62" spans="1:7" x14ac:dyDescent="0.25">
      <c r="A62" s="148" t="s">
        <v>400</v>
      </c>
      <c r="B62" s="312" t="s">
        <v>54</v>
      </c>
      <c r="C62" s="188">
        <v>2953445.8680000002</v>
      </c>
      <c r="D62" s="70">
        <v>635157.46200000006</v>
      </c>
      <c r="E62" s="70">
        <v>551399.46600000001</v>
      </c>
      <c r="F62" s="53">
        <v>0.21505640881446486</v>
      </c>
      <c r="G62" s="54">
        <v>0.18669699417020091</v>
      </c>
    </row>
    <row r="63" spans="1:7" ht="15.75" thickBot="1" x14ac:dyDescent="0.3">
      <c r="A63" s="157"/>
      <c r="B63" s="183" t="s">
        <v>170</v>
      </c>
      <c r="C63" s="309">
        <v>383483775.47599977</v>
      </c>
      <c r="D63" s="357">
        <v>108974309.70899999</v>
      </c>
      <c r="E63" s="357">
        <v>88776729.074999988</v>
      </c>
      <c r="F63" s="64">
        <v>0.2841692834950722</v>
      </c>
      <c r="G63" s="65">
        <v>0.23150061293937599</v>
      </c>
    </row>
    <row r="64" spans="1:7" ht="15.75" thickTop="1" x14ac:dyDescent="0.25">
      <c r="A64" s="82"/>
    </row>
    <row r="65" spans="1:14" s="5" customFormat="1" ht="15" customHeight="1" x14ac:dyDescent="0.25">
      <c r="A65" s="82"/>
      <c r="B65" s="8" t="s">
        <v>401</v>
      </c>
      <c r="C65" s="8"/>
      <c r="D65" s="8"/>
      <c r="E65" s="8"/>
      <c r="F65" s="8"/>
      <c r="G65" s="8"/>
      <c r="I65"/>
      <c r="J65"/>
      <c r="L65"/>
      <c r="M65"/>
      <c r="N65"/>
    </row>
    <row r="66" spans="1:14" s="5" customFormat="1" ht="15" customHeight="1" x14ac:dyDescent="0.25">
      <c r="A66" s="82"/>
      <c r="B66" s="270" t="s">
        <v>402</v>
      </c>
      <c r="C66" s="8"/>
      <c r="D66" s="8"/>
      <c r="E66" s="8"/>
      <c r="F66" s="8"/>
      <c r="G66" s="8"/>
      <c r="J66"/>
      <c r="L66"/>
      <c r="M66"/>
      <c r="N66"/>
    </row>
    <row r="67" spans="1:14" x14ac:dyDescent="0.25">
      <c r="A67" s="82"/>
    </row>
    <row r="68" spans="1:14" x14ac:dyDescent="0.25">
      <c r="A68" s="82"/>
    </row>
    <row r="69" spans="1:14" x14ac:dyDescent="0.25">
      <c r="A69" s="82"/>
    </row>
    <row r="70" spans="1:14" x14ac:dyDescent="0.25">
      <c r="A70" s="82"/>
    </row>
  </sheetData>
  <sheetProtection algorithmName="SHA-512" hashValue="JkFdpvVycF2qVqcr4RFx+jdU6MxY+N5ygSjPgeiS5CKPrYCEcXxcYK7iSmXBgQXC2UFVypPDHe42aCixNU+jxQ==" saltValue="FG7zyEEDMSAgtuqqpjYi3A==" spinCount="100000" sheet="1" objects="1" scenarios="1" insertColumns="0" insertRows="0" sort="0" autoFilter="0" pivotTables="0"/>
  <sortState xmlns:xlrd2="http://schemas.microsoft.com/office/spreadsheetml/2017/richdata2" ref="B6:G62">
    <sortCondition descending="1" ref="F6:F62"/>
  </sortState>
  <mergeCells count="1">
    <mergeCell ref="C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5F25-54F3-4499-874E-D265A8BF7862}">
  <dimension ref="A1:M66"/>
  <sheetViews>
    <sheetView tabSelected="1" topLeftCell="A28" zoomScale="115" zoomScaleNormal="115" workbookViewId="0">
      <selection activeCell="L24" sqref="L24"/>
    </sheetView>
  </sheetViews>
  <sheetFormatPr defaultRowHeight="12.75" x14ac:dyDescent="0.2"/>
  <cols>
    <col min="1" max="1" width="9.140625" style="3"/>
    <col min="2" max="2" width="33.85546875" style="3" customWidth="1"/>
    <col min="3" max="3" width="10.42578125" style="3" customWidth="1"/>
    <col min="4" max="4" width="16.5703125" style="3" customWidth="1"/>
    <col min="5" max="5" width="13.140625" style="3" customWidth="1"/>
    <col min="6" max="6" width="15.28515625" style="3" customWidth="1"/>
    <col min="7" max="7" width="14" style="3" customWidth="1"/>
    <col min="8" max="16384" width="9.140625" style="3"/>
  </cols>
  <sheetData>
    <row r="1" spans="1:13" s="6" customFormat="1" ht="20.100000000000001" customHeight="1" x14ac:dyDescent="0.2">
      <c r="A1" s="6" t="s">
        <v>403</v>
      </c>
      <c r="C1" s="7"/>
      <c r="D1" s="7"/>
      <c r="E1" s="7"/>
      <c r="F1" s="7"/>
      <c r="G1" s="7"/>
      <c r="H1" s="6">
        <v>1000</v>
      </c>
      <c r="J1" s="275"/>
    </row>
    <row r="2" spans="1:13" s="6" customFormat="1" ht="20.100000000000001" customHeight="1" x14ac:dyDescent="0.2">
      <c r="A2" s="6" t="s">
        <v>404</v>
      </c>
      <c r="C2" s="7"/>
      <c r="D2" s="7"/>
      <c r="E2" s="7"/>
      <c r="F2" s="7"/>
      <c r="G2" s="7"/>
      <c r="J2" s="275"/>
    </row>
    <row r="3" spans="1:13" s="6" customFormat="1" ht="20.100000000000001" customHeight="1" x14ac:dyDescent="0.2">
      <c r="A3" s="6" t="s">
        <v>405</v>
      </c>
      <c r="C3" s="7"/>
      <c r="D3" s="7"/>
      <c r="E3" s="7"/>
      <c r="F3" s="7"/>
      <c r="G3" s="7"/>
      <c r="J3" s="275"/>
    </row>
    <row r="4" spans="1:13" s="6" customFormat="1" ht="15" customHeight="1" x14ac:dyDescent="0.2">
      <c r="C4" s="7"/>
      <c r="D4" s="7"/>
      <c r="E4" s="7"/>
      <c r="F4" s="7"/>
      <c r="G4" s="7"/>
      <c r="I4" s="3"/>
      <c r="J4" s="275"/>
    </row>
    <row r="5" spans="1:13" ht="24.95" customHeight="1" x14ac:dyDescent="0.2">
      <c r="A5" s="2"/>
      <c r="B5" s="6"/>
      <c r="C5" s="1"/>
      <c r="D5" s="395" t="s">
        <v>406</v>
      </c>
      <c r="E5" s="394"/>
      <c r="F5" s="426" t="s">
        <v>407</v>
      </c>
      <c r="G5" s="394"/>
      <c r="H5" s="6"/>
    </row>
    <row r="6" spans="1:13" s="358" customFormat="1" ht="18" customHeight="1" x14ac:dyDescent="0.2">
      <c r="A6" s="239" t="s">
        <v>75</v>
      </c>
      <c r="B6" s="238" t="s">
        <v>4</v>
      </c>
      <c r="C6" s="360" t="s">
        <v>408</v>
      </c>
      <c r="D6" s="146" t="s">
        <v>178</v>
      </c>
      <c r="E6" s="241" t="s">
        <v>179</v>
      </c>
      <c r="F6" s="146" t="s">
        <v>178</v>
      </c>
      <c r="G6" s="241" t="s">
        <v>179</v>
      </c>
      <c r="H6" s="3"/>
      <c r="I6" s="3"/>
    </row>
    <row r="7" spans="1:13" x14ac:dyDescent="0.2">
      <c r="A7" s="148" t="s">
        <v>102</v>
      </c>
      <c r="B7" s="312" t="s">
        <v>31</v>
      </c>
      <c r="C7" s="150">
        <v>242</v>
      </c>
      <c r="D7" s="188">
        <v>1086248.2314049588</v>
      </c>
      <c r="E7" s="71">
        <v>990317.80165289249</v>
      </c>
      <c r="F7" s="188">
        <v>1086248.2314049588</v>
      </c>
      <c r="G7" s="71">
        <v>990317.80165289249</v>
      </c>
    </row>
    <row r="8" spans="1:13" x14ac:dyDescent="0.2">
      <c r="A8" s="152" t="s">
        <v>103</v>
      </c>
      <c r="B8" s="290" t="s">
        <v>200</v>
      </c>
      <c r="C8" s="154">
        <v>114</v>
      </c>
      <c r="D8" s="189">
        <v>823166.66666666663</v>
      </c>
      <c r="E8" s="74">
        <v>823166.66666666663</v>
      </c>
      <c r="F8" s="189">
        <v>817412.28070175438</v>
      </c>
      <c r="G8" s="74">
        <v>817412.28070175438</v>
      </c>
      <c r="J8" s="73"/>
      <c r="K8" s="73"/>
      <c r="L8" s="73"/>
      <c r="M8" s="73"/>
    </row>
    <row r="9" spans="1:13" x14ac:dyDescent="0.2">
      <c r="A9" s="148" t="s">
        <v>104</v>
      </c>
      <c r="B9" s="312" t="s">
        <v>64</v>
      </c>
      <c r="C9" s="150">
        <v>708</v>
      </c>
      <c r="D9" s="188">
        <v>607700.33785310725</v>
      </c>
      <c r="E9" s="71">
        <v>545189.47062146885</v>
      </c>
      <c r="F9" s="188">
        <v>578428.31355932192</v>
      </c>
      <c r="G9" s="71">
        <v>515917.44632768357</v>
      </c>
      <c r="J9" s="73"/>
      <c r="K9" s="73"/>
      <c r="L9" s="73"/>
      <c r="M9" s="73"/>
    </row>
    <row r="10" spans="1:13" x14ac:dyDescent="0.2">
      <c r="A10" s="152" t="s">
        <v>105</v>
      </c>
      <c r="B10" s="290" t="s">
        <v>47</v>
      </c>
      <c r="C10" s="154">
        <v>1393</v>
      </c>
      <c r="D10" s="189">
        <v>567745.82053122763</v>
      </c>
      <c r="E10" s="74">
        <v>515454.43933955493</v>
      </c>
      <c r="F10" s="189">
        <v>567745.82053122763</v>
      </c>
      <c r="G10" s="74">
        <v>515454.43933955493</v>
      </c>
      <c r="J10" s="73"/>
      <c r="K10" s="73"/>
      <c r="L10" s="73"/>
      <c r="M10" s="73"/>
    </row>
    <row r="11" spans="1:13" x14ac:dyDescent="0.2">
      <c r="A11" s="148" t="s">
        <v>106</v>
      </c>
      <c r="B11" s="312" t="s">
        <v>199</v>
      </c>
      <c r="C11" s="150">
        <v>116</v>
      </c>
      <c r="D11" s="188">
        <v>556697.26724137936</v>
      </c>
      <c r="E11" s="71">
        <v>493662.78448275867</v>
      </c>
      <c r="F11" s="188">
        <v>555514.02586206899</v>
      </c>
      <c r="G11" s="71">
        <v>492479.54310344829</v>
      </c>
      <c r="J11" s="73"/>
      <c r="K11" s="73"/>
      <c r="L11" s="73"/>
      <c r="M11" s="73"/>
    </row>
    <row r="12" spans="1:13" x14ac:dyDescent="0.2">
      <c r="A12" s="152" t="s">
        <v>107</v>
      </c>
      <c r="B12" s="290" t="s">
        <v>61</v>
      </c>
      <c r="C12" s="154">
        <v>535</v>
      </c>
      <c r="D12" s="189">
        <v>590269.15738317743</v>
      </c>
      <c r="E12" s="74">
        <v>510864.01345794386</v>
      </c>
      <c r="F12" s="189">
        <v>553143.02616822417</v>
      </c>
      <c r="G12" s="74">
        <v>473737.88224299054</v>
      </c>
      <c r="J12" s="73"/>
      <c r="K12" s="73"/>
      <c r="L12" s="73"/>
      <c r="M12" s="73"/>
    </row>
    <row r="13" spans="1:13" x14ac:dyDescent="0.2">
      <c r="A13" s="148" t="s">
        <v>108</v>
      </c>
      <c r="B13" s="312" t="s">
        <v>32</v>
      </c>
      <c r="C13" s="150">
        <v>268</v>
      </c>
      <c r="D13" s="188">
        <v>518198.98134328355</v>
      </c>
      <c r="E13" s="71">
        <v>434965.7276119403</v>
      </c>
      <c r="F13" s="188">
        <v>518198.98134328355</v>
      </c>
      <c r="G13" s="71">
        <v>434965.7276119403</v>
      </c>
      <c r="J13" s="73"/>
      <c r="K13" s="73"/>
      <c r="L13" s="73"/>
      <c r="M13" s="73"/>
    </row>
    <row r="14" spans="1:13" x14ac:dyDescent="0.2">
      <c r="A14" s="152" t="s">
        <v>109</v>
      </c>
      <c r="B14" s="290" t="s">
        <v>23</v>
      </c>
      <c r="C14" s="154">
        <v>765</v>
      </c>
      <c r="D14" s="189">
        <v>491523.36</v>
      </c>
      <c r="E14" s="74">
        <v>405177.43581699341</v>
      </c>
      <c r="F14" s="189">
        <v>485081.96993464057</v>
      </c>
      <c r="G14" s="74">
        <v>398736.045751634</v>
      </c>
      <c r="J14" s="73"/>
      <c r="K14" s="73"/>
      <c r="L14" s="73"/>
      <c r="M14" s="73"/>
    </row>
    <row r="15" spans="1:13" x14ac:dyDescent="0.2">
      <c r="A15" s="148" t="s">
        <v>110</v>
      </c>
      <c r="B15" s="312" t="s">
        <v>46</v>
      </c>
      <c r="C15" s="150">
        <v>379</v>
      </c>
      <c r="D15" s="188">
        <v>464554.45910290233</v>
      </c>
      <c r="E15" s="71">
        <v>405264.22163588385</v>
      </c>
      <c r="F15" s="188">
        <v>460952.93931398413</v>
      </c>
      <c r="G15" s="71">
        <v>401662.70184696565</v>
      </c>
      <c r="J15" s="73"/>
      <c r="K15" s="73"/>
      <c r="L15" s="73"/>
      <c r="M15" s="73"/>
    </row>
    <row r="16" spans="1:13" x14ac:dyDescent="0.2">
      <c r="A16" s="152" t="s">
        <v>111</v>
      </c>
      <c r="B16" s="290" t="s">
        <v>63</v>
      </c>
      <c r="C16" s="154">
        <v>1280</v>
      </c>
      <c r="D16" s="189">
        <v>472995.71515624993</v>
      </c>
      <c r="E16" s="74">
        <v>427810.36203124997</v>
      </c>
      <c r="F16" s="189">
        <v>458729.36328124994</v>
      </c>
      <c r="G16" s="74">
        <v>413544.01015625003</v>
      </c>
      <c r="J16" s="73"/>
      <c r="K16" s="73"/>
      <c r="L16" s="73"/>
      <c r="M16" s="73"/>
    </row>
    <row r="17" spans="1:13" x14ac:dyDescent="0.2">
      <c r="A17" s="148" t="s">
        <v>112</v>
      </c>
      <c r="B17" s="312" t="s">
        <v>28</v>
      </c>
      <c r="C17" s="150">
        <v>653</v>
      </c>
      <c r="D17" s="188">
        <v>500992.96355283301</v>
      </c>
      <c r="E17" s="71">
        <v>452966.99724349158</v>
      </c>
      <c r="F17" s="188">
        <v>455097.9846860643</v>
      </c>
      <c r="G17" s="71">
        <v>407072.01837672276</v>
      </c>
      <c r="J17" s="73"/>
      <c r="K17" s="73"/>
      <c r="L17" s="73"/>
      <c r="M17" s="73"/>
    </row>
    <row r="18" spans="1:13" x14ac:dyDescent="0.2">
      <c r="A18" s="152" t="s">
        <v>113</v>
      </c>
      <c r="B18" s="290" t="s">
        <v>62</v>
      </c>
      <c r="C18" s="154">
        <v>577</v>
      </c>
      <c r="D18" s="189">
        <v>501335.56083188904</v>
      </c>
      <c r="E18" s="74">
        <v>484016.17088388215</v>
      </c>
      <c r="F18" s="189">
        <v>454240.48006932408</v>
      </c>
      <c r="G18" s="74">
        <v>436921.09012131713</v>
      </c>
      <c r="J18" s="73"/>
      <c r="K18" s="73"/>
      <c r="L18" s="73"/>
      <c r="M18" s="73"/>
    </row>
    <row r="19" spans="1:13" x14ac:dyDescent="0.2">
      <c r="A19" s="148" t="s">
        <v>114</v>
      </c>
      <c r="B19" s="312" t="s">
        <v>51</v>
      </c>
      <c r="C19" s="150">
        <v>661</v>
      </c>
      <c r="D19" s="188">
        <v>439635.85416036315</v>
      </c>
      <c r="E19" s="71">
        <v>373329.06444780639</v>
      </c>
      <c r="F19" s="188">
        <v>439408.69288956129</v>
      </c>
      <c r="G19" s="71">
        <v>373101.90317700454</v>
      </c>
      <c r="J19" s="73"/>
      <c r="K19" s="73"/>
      <c r="L19" s="73"/>
      <c r="M19" s="73"/>
    </row>
    <row r="20" spans="1:13" x14ac:dyDescent="0.2">
      <c r="A20" s="152" t="s">
        <v>330</v>
      </c>
      <c r="B20" s="290" t="s">
        <v>56</v>
      </c>
      <c r="C20" s="154">
        <v>680</v>
      </c>
      <c r="D20" s="189">
        <v>441447.84470588231</v>
      </c>
      <c r="E20" s="74">
        <v>384206.92705882346</v>
      </c>
      <c r="F20" s="189">
        <v>429131.72499999998</v>
      </c>
      <c r="G20" s="74">
        <v>371890.80735294113</v>
      </c>
      <c r="J20" s="73"/>
      <c r="K20" s="73"/>
      <c r="L20" s="73"/>
      <c r="M20" s="73"/>
    </row>
    <row r="21" spans="1:13" x14ac:dyDescent="0.2">
      <c r="A21" s="148" t="s">
        <v>331</v>
      </c>
      <c r="B21" s="312" t="s">
        <v>45</v>
      </c>
      <c r="C21" s="150">
        <v>485</v>
      </c>
      <c r="D21" s="188">
        <v>439152.52164948452</v>
      </c>
      <c r="E21" s="71">
        <v>346585.68659793813</v>
      </c>
      <c r="F21" s="188">
        <v>423919.08247422677</v>
      </c>
      <c r="G21" s="71">
        <v>331352.24742268043</v>
      </c>
      <c r="J21" s="73"/>
      <c r="K21" s="73"/>
      <c r="L21" s="73"/>
      <c r="M21" s="73"/>
    </row>
    <row r="22" spans="1:13" x14ac:dyDescent="0.2">
      <c r="A22" s="152" t="s">
        <v>332</v>
      </c>
      <c r="B22" s="290" t="s">
        <v>36</v>
      </c>
      <c r="C22" s="154">
        <v>1258</v>
      </c>
      <c r="D22" s="189">
        <v>473054.63990461046</v>
      </c>
      <c r="E22" s="74">
        <v>422421.9372019078</v>
      </c>
      <c r="F22" s="189">
        <v>413233.40540540538</v>
      </c>
      <c r="G22" s="74">
        <v>362600.70270270272</v>
      </c>
      <c r="J22" s="73"/>
      <c r="K22" s="73"/>
      <c r="L22" s="73"/>
      <c r="M22" s="73"/>
    </row>
    <row r="23" spans="1:13" x14ac:dyDescent="0.2">
      <c r="A23" s="148" t="s">
        <v>123</v>
      </c>
      <c r="B23" s="312" t="s">
        <v>26</v>
      </c>
      <c r="C23" s="150">
        <v>1678</v>
      </c>
      <c r="D23" s="188">
        <v>403756.41430274147</v>
      </c>
      <c r="E23" s="71">
        <v>377993.98760429095</v>
      </c>
      <c r="F23" s="188">
        <v>403334.19666269375</v>
      </c>
      <c r="G23" s="71">
        <v>377571.76996424323</v>
      </c>
      <c r="J23" s="73"/>
      <c r="K23" s="73"/>
      <c r="L23" s="73"/>
      <c r="M23" s="73"/>
    </row>
    <row r="24" spans="1:13" x14ac:dyDescent="0.2">
      <c r="A24" s="152" t="s">
        <v>124</v>
      </c>
      <c r="B24" s="290" t="s">
        <v>49</v>
      </c>
      <c r="C24" s="154">
        <v>5262</v>
      </c>
      <c r="D24" s="189">
        <v>440223.46947928541</v>
      </c>
      <c r="E24" s="74">
        <v>358625.61543139484</v>
      </c>
      <c r="F24" s="189">
        <v>403263.27803116688</v>
      </c>
      <c r="G24" s="74">
        <v>321665.4239832763</v>
      </c>
      <c r="J24" s="73"/>
      <c r="K24" s="73"/>
      <c r="L24" s="73"/>
      <c r="M24" s="73"/>
    </row>
    <row r="25" spans="1:13" x14ac:dyDescent="0.2">
      <c r="A25" s="148" t="s">
        <v>125</v>
      </c>
      <c r="B25" s="312" t="s">
        <v>43</v>
      </c>
      <c r="C25" s="150">
        <v>1171</v>
      </c>
      <c r="D25" s="188">
        <v>406717.12109308282</v>
      </c>
      <c r="E25" s="71">
        <v>366826.2312553373</v>
      </c>
      <c r="F25" s="188">
        <v>396080.00597779674</v>
      </c>
      <c r="G25" s="71">
        <v>356189.11614005122</v>
      </c>
      <c r="J25" s="73"/>
      <c r="K25" s="73"/>
      <c r="L25" s="73"/>
      <c r="M25" s="73"/>
    </row>
    <row r="26" spans="1:13" x14ac:dyDescent="0.2">
      <c r="A26" s="152" t="s">
        <v>126</v>
      </c>
      <c r="B26" s="290" t="s">
        <v>53</v>
      </c>
      <c r="C26" s="154">
        <v>11239</v>
      </c>
      <c r="D26" s="189">
        <v>437465.12269774894</v>
      </c>
      <c r="E26" s="74">
        <v>390297.66447192815</v>
      </c>
      <c r="F26" s="189">
        <v>395107.14921256341</v>
      </c>
      <c r="G26" s="74">
        <v>347939.69098674256</v>
      </c>
      <c r="J26" s="73"/>
      <c r="K26" s="73"/>
      <c r="L26" s="73"/>
      <c r="M26" s="73"/>
    </row>
    <row r="27" spans="1:13" x14ac:dyDescent="0.2">
      <c r="A27" s="148" t="s">
        <v>127</v>
      </c>
      <c r="B27" s="312" t="s">
        <v>38</v>
      </c>
      <c r="C27" s="150">
        <v>4306</v>
      </c>
      <c r="D27" s="188">
        <v>438111.97426846263</v>
      </c>
      <c r="E27" s="71">
        <v>386743.64914073388</v>
      </c>
      <c r="F27" s="188">
        <v>394835.35253135161</v>
      </c>
      <c r="G27" s="71">
        <v>343467.02740362287</v>
      </c>
      <c r="J27" s="73"/>
      <c r="K27" s="73"/>
      <c r="L27" s="73"/>
      <c r="M27" s="73"/>
    </row>
    <row r="28" spans="1:13" x14ac:dyDescent="0.2">
      <c r="A28" s="152" t="s">
        <v>128</v>
      </c>
      <c r="B28" s="290" t="s">
        <v>42</v>
      </c>
      <c r="C28" s="154">
        <v>1906</v>
      </c>
      <c r="D28" s="189">
        <v>408120.23494228756</v>
      </c>
      <c r="E28" s="74">
        <v>355557.1877229801</v>
      </c>
      <c r="F28" s="189">
        <v>391165.95907660021</v>
      </c>
      <c r="G28" s="74">
        <v>338602.9118572927</v>
      </c>
      <c r="J28" s="73"/>
      <c r="K28" s="73"/>
      <c r="L28" s="73"/>
      <c r="M28" s="73"/>
    </row>
    <row r="29" spans="1:13" x14ac:dyDescent="0.2">
      <c r="A29" s="148" t="s">
        <v>129</v>
      </c>
      <c r="B29" s="312" t="s">
        <v>50</v>
      </c>
      <c r="C29" s="150">
        <v>5304</v>
      </c>
      <c r="D29" s="188">
        <v>438645.71719457011</v>
      </c>
      <c r="E29" s="71">
        <v>370195.13197586726</v>
      </c>
      <c r="F29" s="188">
        <v>382828.82805429859</v>
      </c>
      <c r="G29" s="71">
        <v>314378.24283559568</v>
      </c>
      <c r="J29" s="73"/>
      <c r="K29" s="73"/>
      <c r="L29" s="73"/>
      <c r="M29" s="73"/>
    </row>
    <row r="30" spans="1:13" x14ac:dyDescent="0.2">
      <c r="A30" s="152" t="s">
        <v>130</v>
      </c>
      <c r="B30" s="290" t="s">
        <v>67</v>
      </c>
      <c r="C30" s="154">
        <v>573</v>
      </c>
      <c r="D30" s="189">
        <v>400365.30436300178</v>
      </c>
      <c r="E30" s="74">
        <v>381555.19616055849</v>
      </c>
      <c r="F30" s="189">
        <v>380449.93368237343</v>
      </c>
      <c r="G30" s="74">
        <v>361639.82547993021</v>
      </c>
      <c r="J30" s="73"/>
      <c r="K30" s="73"/>
      <c r="L30" s="73"/>
      <c r="M30" s="73"/>
    </row>
    <row r="31" spans="1:13" x14ac:dyDescent="0.2">
      <c r="A31" s="148" t="s">
        <v>131</v>
      </c>
      <c r="B31" s="312" t="s">
        <v>59</v>
      </c>
      <c r="C31" s="150">
        <v>874</v>
      </c>
      <c r="D31" s="188">
        <v>390305.96819221973</v>
      </c>
      <c r="E31" s="71">
        <v>361588.90640732273</v>
      </c>
      <c r="F31" s="188">
        <v>372592.09610983985</v>
      </c>
      <c r="G31" s="71">
        <v>343875.0343249428</v>
      </c>
      <c r="J31" s="73"/>
      <c r="K31" s="73"/>
      <c r="L31" s="73"/>
      <c r="M31" s="73"/>
    </row>
    <row r="32" spans="1:13" x14ac:dyDescent="0.2">
      <c r="A32" s="152" t="s">
        <v>132</v>
      </c>
      <c r="B32" s="290" t="s">
        <v>66</v>
      </c>
      <c r="C32" s="154">
        <v>3925</v>
      </c>
      <c r="D32" s="189">
        <v>402573.0832611465</v>
      </c>
      <c r="E32" s="74">
        <v>356357.28606369428</v>
      </c>
      <c r="F32" s="189">
        <v>369471.956433121</v>
      </c>
      <c r="G32" s="74">
        <v>323256.15923566878</v>
      </c>
      <c r="J32" s="73"/>
      <c r="K32" s="73"/>
      <c r="L32" s="73"/>
      <c r="M32" s="73"/>
    </row>
    <row r="33" spans="1:13" x14ac:dyDescent="0.2">
      <c r="A33" s="148" t="s">
        <v>133</v>
      </c>
      <c r="B33" s="312" t="s">
        <v>44</v>
      </c>
      <c r="C33" s="150">
        <v>780</v>
      </c>
      <c r="D33" s="188">
        <v>366257.58794871793</v>
      </c>
      <c r="E33" s="71">
        <v>318476.23410256411</v>
      </c>
      <c r="F33" s="188">
        <v>365756.84871794877</v>
      </c>
      <c r="G33" s="71">
        <v>317975.49487179489</v>
      </c>
      <c r="J33" s="73"/>
      <c r="K33" s="73"/>
      <c r="L33" s="73"/>
      <c r="M33" s="73"/>
    </row>
    <row r="34" spans="1:13" x14ac:dyDescent="0.2">
      <c r="A34" s="152" t="s">
        <v>134</v>
      </c>
      <c r="B34" s="290" t="s">
        <v>37</v>
      </c>
      <c r="C34" s="154">
        <v>1295</v>
      </c>
      <c r="D34" s="189">
        <v>490660.18440154433</v>
      </c>
      <c r="E34" s="74">
        <v>425561.75891891884</v>
      </c>
      <c r="F34" s="189">
        <v>362623.05868725869</v>
      </c>
      <c r="G34" s="74">
        <v>297524.6332046332</v>
      </c>
      <c r="J34" s="73"/>
      <c r="K34" s="73"/>
      <c r="L34" s="73"/>
      <c r="M34" s="73"/>
    </row>
    <row r="35" spans="1:13" x14ac:dyDescent="0.2">
      <c r="A35" s="148" t="s">
        <v>135</v>
      </c>
      <c r="B35" s="312" t="s">
        <v>58</v>
      </c>
      <c r="C35" s="150">
        <v>2161</v>
      </c>
      <c r="D35" s="188">
        <v>378790.65710319299</v>
      </c>
      <c r="E35" s="71">
        <v>334397.78343359556</v>
      </c>
      <c r="F35" s="188">
        <v>359288.2924571957</v>
      </c>
      <c r="G35" s="71">
        <v>314895.41878759832</v>
      </c>
      <c r="J35" s="73"/>
      <c r="K35" s="73"/>
      <c r="L35" s="73"/>
      <c r="M35" s="73"/>
    </row>
    <row r="36" spans="1:13" x14ac:dyDescent="0.2">
      <c r="A36" s="152" t="s">
        <v>136</v>
      </c>
      <c r="B36" s="290" t="s">
        <v>29</v>
      </c>
      <c r="C36" s="154">
        <v>997</v>
      </c>
      <c r="D36" s="189">
        <v>361087.02006018057</v>
      </c>
      <c r="E36" s="74">
        <v>334027.10431293887</v>
      </c>
      <c r="F36" s="189">
        <v>353098.72316950856</v>
      </c>
      <c r="G36" s="74">
        <v>326038.80742226687</v>
      </c>
      <c r="J36" s="73"/>
      <c r="K36" s="73"/>
      <c r="L36" s="73"/>
      <c r="M36" s="73"/>
    </row>
    <row r="37" spans="1:13" x14ac:dyDescent="0.2">
      <c r="A37" s="148" t="s">
        <v>137</v>
      </c>
      <c r="B37" s="312" t="s">
        <v>21</v>
      </c>
      <c r="C37" s="150">
        <v>1396</v>
      </c>
      <c r="D37" s="188">
        <v>386712.96876790829</v>
      </c>
      <c r="E37" s="71">
        <v>352716.40143266477</v>
      </c>
      <c r="F37" s="188">
        <v>351825.48925501434</v>
      </c>
      <c r="G37" s="71">
        <v>317828.92191977083</v>
      </c>
      <c r="J37" s="73"/>
      <c r="K37" s="73"/>
      <c r="L37" s="73"/>
      <c r="M37" s="73"/>
    </row>
    <row r="38" spans="1:13" x14ac:dyDescent="0.2">
      <c r="A38" s="152" t="s">
        <v>92</v>
      </c>
      <c r="B38" s="290" t="s">
        <v>48</v>
      </c>
      <c r="C38" s="154">
        <v>592</v>
      </c>
      <c r="D38" s="189">
        <v>383361.26858108112</v>
      </c>
      <c r="E38" s="74">
        <v>317688.27364864864</v>
      </c>
      <c r="F38" s="189">
        <v>347723.9442567568</v>
      </c>
      <c r="G38" s="74">
        <v>282050.94932432432</v>
      </c>
      <c r="J38" s="73"/>
      <c r="K38" s="73"/>
      <c r="L38" s="73"/>
      <c r="M38" s="73"/>
    </row>
    <row r="39" spans="1:13" x14ac:dyDescent="0.2">
      <c r="A39" s="148" t="s">
        <v>138</v>
      </c>
      <c r="B39" s="312" t="s">
        <v>27</v>
      </c>
      <c r="C39" s="150">
        <v>1308</v>
      </c>
      <c r="D39" s="188">
        <v>371688.29480122327</v>
      </c>
      <c r="E39" s="71">
        <v>349451.00122324156</v>
      </c>
      <c r="F39" s="188">
        <v>345559.72018348624</v>
      </c>
      <c r="G39" s="71">
        <v>323322.42660550459</v>
      </c>
      <c r="J39" s="73"/>
      <c r="K39" s="73"/>
      <c r="L39" s="73"/>
      <c r="M39" s="73"/>
    </row>
    <row r="40" spans="1:13" x14ac:dyDescent="0.2">
      <c r="A40" s="152" t="s">
        <v>139</v>
      </c>
      <c r="B40" s="290" t="s">
        <v>57</v>
      </c>
      <c r="C40" s="154">
        <v>2035</v>
      </c>
      <c r="D40" s="189">
        <v>358796.65248157241</v>
      </c>
      <c r="E40" s="74">
        <v>316429.06329238327</v>
      </c>
      <c r="F40" s="189">
        <v>341118.92088452086</v>
      </c>
      <c r="G40" s="74">
        <v>298751.33169533167</v>
      </c>
      <c r="J40" s="73"/>
      <c r="K40" s="73"/>
      <c r="L40" s="73"/>
      <c r="M40" s="73"/>
    </row>
    <row r="41" spans="1:13" x14ac:dyDescent="0.2">
      <c r="A41" s="148" t="s">
        <v>140</v>
      </c>
      <c r="B41" s="312" t="s">
        <v>41</v>
      </c>
      <c r="C41" s="150">
        <v>1977</v>
      </c>
      <c r="D41" s="188">
        <v>352430.08386444103</v>
      </c>
      <c r="E41" s="71">
        <v>290422.49661102676</v>
      </c>
      <c r="F41" s="188">
        <v>335752.36823469907</v>
      </c>
      <c r="G41" s="71">
        <v>273744.7809812848</v>
      </c>
      <c r="J41" s="73"/>
      <c r="K41" s="73"/>
      <c r="L41" s="73"/>
      <c r="M41" s="73"/>
    </row>
    <row r="42" spans="1:13" x14ac:dyDescent="0.2">
      <c r="A42" s="152" t="s">
        <v>335</v>
      </c>
      <c r="B42" s="290" t="s">
        <v>24</v>
      </c>
      <c r="C42" s="154">
        <v>4165</v>
      </c>
      <c r="D42" s="189">
        <v>392130.54492196877</v>
      </c>
      <c r="E42" s="74">
        <v>337648.51082833135</v>
      </c>
      <c r="F42" s="189">
        <v>331652.1054021609</v>
      </c>
      <c r="G42" s="74">
        <v>277170.07130852342</v>
      </c>
      <c r="J42" s="73"/>
      <c r="K42" s="73"/>
      <c r="L42" s="73"/>
      <c r="M42" s="73"/>
    </row>
    <row r="43" spans="1:13" x14ac:dyDescent="0.2">
      <c r="A43" s="148" t="s">
        <v>336</v>
      </c>
      <c r="B43" s="312" t="s">
        <v>20</v>
      </c>
      <c r="C43" s="150">
        <v>3669</v>
      </c>
      <c r="D43" s="188">
        <v>374242.89871899702</v>
      </c>
      <c r="E43" s="71">
        <v>305476.37159989099</v>
      </c>
      <c r="F43" s="188">
        <v>331517.42681929679</v>
      </c>
      <c r="G43" s="71">
        <v>262750.89970019076</v>
      </c>
      <c r="J43" s="73"/>
      <c r="K43" s="73"/>
      <c r="L43" s="73"/>
      <c r="M43" s="73"/>
    </row>
    <row r="44" spans="1:13" x14ac:dyDescent="0.2">
      <c r="A44" s="152" t="s">
        <v>142</v>
      </c>
      <c r="B44" s="290" t="s">
        <v>33</v>
      </c>
      <c r="C44" s="154">
        <v>1182</v>
      </c>
      <c r="D44" s="189">
        <v>382621.01167512685</v>
      </c>
      <c r="E44" s="74">
        <v>348211.06751269032</v>
      </c>
      <c r="F44" s="189">
        <v>325596.5499153976</v>
      </c>
      <c r="G44" s="74">
        <v>291186.60575296107</v>
      </c>
      <c r="J44" s="73"/>
      <c r="K44" s="73"/>
      <c r="L44" s="73"/>
      <c r="M44" s="73"/>
    </row>
    <row r="45" spans="1:13" x14ac:dyDescent="0.2">
      <c r="A45" s="148" t="s">
        <v>143</v>
      </c>
      <c r="B45" s="312" t="s">
        <v>35</v>
      </c>
      <c r="C45" s="150">
        <v>475</v>
      </c>
      <c r="D45" s="188">
        <v>356016.95621052635</v>
      </c>
      <c r="E45" s="71">
        <v>330145.37726315792</v>
      </c>
      <c r="F45" s="188">
        <v>324882.91368421057</v>
      </c>
      <c r="G45" s="71">
        <v>299011.3347368422</v>
      </c>
      <c r="J45" s="73"/>
      <c r="K45" s="73"/>
      <c r="L45" s="73"/>
      <c r="M45" s="73"/>
    </row>
    <row r="46" spans="1:13" x14ac:dyDescent="0.2">
      <c r="A46" s="152" t="s">
        <v>144</v>
      </c>
      <c r="B46" s="290" t="s">
        <v>25</v>
      </c>
      <c r="C46" s="154">
        <v>861</v>
      </c>
      <c r="D46" s="189">
        <v>340566.03135888505</v>
      </c>
      <c r="E46" s="74">
        <v>289516.50058072008</v>
      </c>
      <c r="F46" s="189">
        <v>323340.49012775841</v>
      </c>
      <c r="G46" s="74">
        <v>272290.9593495935</v>
      </c>
      <c r="J46" s="73"/>
      <c r="K46" s="73"/>
      <c r="L46" s="73"/>
      <c r="M46" s="73"/>
    </row>
    <row r="47" spans="1:13" x14ac:dyDescent="0.2">
      <c r="A47" s="148" t="s">
        <v>145</v>
      </c>
      <c r="B47" s="312" t="s">
        <v>18</v>
      </c>
      <c r="C47" s="150">
        <v>13430</v>
      </c>
      <c r="D47" s="188">
        <v>357039.18827997026</v>
      </c>
      <c r="E47" s="71">
        <v>297444.20019359642</v>
      </c>
      <c r="F47" s="188">
        <v>316019.91816827998</v>
      </c>
      <c r="G47" s="71">
        <v>256424.9300819062</v>
      </c>
      <c r="J47" s="73"/>
      <c r="K47" s="73"/>
      <c r="L47" s="73"/>
      <c r="M47" s="73"/>
    </row>
    <row r="48" spans="1:13" x14ac:dyDescent="0.2">
      <c r="A48" s="152" t="s">
        <v>146</v>
      </c>
      <c r="B48" s="290" t="s">
        <v>34</v>
      </c>
      <c r="C48" s="154">
        <v>235</v>
      </c>
      <c r="D48" s="189">
        <v>345211.309787234</v>
      </c>
      <c r="E48" s="74">
        <v>324768.75659574463</v>
      </c>
      <c r="F48" s="189">
        <v>305659.95744680852</v>
      </c>
      <c r="G48" s="74">
        <v>285217.40425531915</v>
      </c>
      <c r="J48" s="73"/>
      <c r="K48" s="73"/>
      <c r="L48" s="73"/>
      <c r="M48" s="73"/>
    </row>
    <row r="49" spans="1:13" x14ac:dyDescent="0.2">
      <c r="A49" s="148" t="s">
        <v>147</v>
      </c>
      <c r="B49" s="312" t="s">
        <v>30</v>
      </c>
      <c r="C49" s="150">
        <v>3864</v>
      </c>
      <c r="D49" s="188">
        <v>326129.12510351976</v>
      </c>
      <c r="E49" s="71">
        <v>275535.36216356116</v>
      </c>
      <c r="F49" s="188">
        <v>303247.05383022781</v>
      </c>
      <c r="G49" s="71">
        <v>252653.29089026919</v>
      </c>
      <c r="J49" s="73"/>
      <c r="K49" s="73"/>
      <c r="L49" s="73"/>
      <c r="M49" s="73"/>
    </row>
    <row r="50" spans="1:13" x14ac:dyDescent="0.2">
      <c r="A50" s="152" t="s">
        <v>148</v>
      </c>
      <c r="B50" s="290" t="s">
        <v>17</v>
      </c>
      <c r="C50" s="154">
        <v>30568</v>
      </c>
      <c r="D50" s="189">
        <v>354865.34886155446</v>
      </c>
      <c r="E50" s="74">
        <v>306009.35069353564</v>
      </c>
      <c r="F50" s="189">
        <v>299787.0252224548</v>
      </c>
      <c r="G50" s="74">
        <v>250931.02705443598</v>
      </c>
      <c r="J50" s="73"/>
      <c r="K50" s="73"/>
      <c r="L50" s="73"/>
      <c r="M50" s="73"/>
    </row>
    <row r="51" spans="1:13" x14ac:dyDescent="0.2">
      <c r="A51" s="148" t="s">
        <v>149</v>
      </c>
      <c r="B51" s="312" t="s">
        <v>39</v>
      </c>
      <c r="C51" s="150">
        <v>19893</v>
      </c>
      <c r="D51" s="188">
        <v>341355.98567335232</v>
      </c>
      <c r="E51" s="71">
        <v>274628.42205801024</v>
      </c>
      <c r="F51" s="188">
        <v>299724.70386568131</v>
      </c>
      <c r="G51" s="71">
        <v>232997.1402503392</v>
      </c>
      <c r="J51" s="73"/>
      <c r="K51" s="73"/>
      <c r="L51" s="73"/>
      <c r="M51" s="73"/>
    </row>
    <row r="52" spans="1:13" x14ac:dyDescent="0.2">
      <c r="A52" s="152" t="s">
        <v>99</v>
      </c>
      <c r="B52" s="290" t="s">
        <v>60</v>
      </c>
      <c r="C52" s="154">
        <v>3196</v>
      </c>
      <c r="D52" s="189">
        <v>336669.87015018775</v>
      </c>
      <c r="E52" s="74">
        <v>300953.66239048808</v>
      </c>
      <c r="F52" s="189">
        <v>286866.60168961203</v>
      </c>
      <c r="G52" s="74">
        <v>251150.39392991239</v>
      </c>
      <c r="J52" s="73"/>
      <c r="K52" s="73"/>
      <c r="L52" s="73"/>
      <c r="M52" s="73"/>
    </row>
    <row r="53" spans="1:13" x14ac:dyDescent="0.2">
      <c r="A53" s="148" t="s">
        <v>150</v>
      </c>
      <c r="B53" s="312" t="s">
        <v>22</v>
      </c>
      <c r="C53" s="150">
        <v>7997</v>
      </c>
      <c r="D53" s="188">
        <v>292837.73512567219</v>
      </c>
      <c r="E53" s="71">
        <v>266938.53755158186</v>
      </c>
      <c r="F53" s="188">
        <v>282001.13204951858</v>
      </c>
      <c r="G53" s="71">
        <v>256101.93447542828</v>
      </c>
      <c r="J53" s="73"/>
      <c r="K53" s="73"/>
      <c r="L53" s="73"/>
      <c r="M53" s="73"/>
    </row>
    <row r="54" spans="1:13" x14ac:dyDescent="0.2">
      <c r="A54" s="152" t="s">
        <v>151</v>
      </c>
      <c r="B54" s="290" t="s">
        <v>19</v>
      </c>
      <c r="C54" s="154">
        <v>22059</v>
      </c>
      <c r="D54" s="189">
        <v>292459.15417743323</v>
      </c>
      <c r="E54" s="74">
        <v>269998.36973570875</v>
      </c>
      <c r="F54" s="189">
        <v>281352.69028514437</v>
      </c>
      <c r="G54" s="74">
        <v>258891.90584341993</v>
      </c>
      <c r="J54" s="73"/>
      <c r="K54" s="73"/>
      <c r="L54" s="73"/>
      <c r="M54" s="73"/>
    </row>
    <row r="55" spans="1:13" x14ac:dyDescent="0.2">
      <c r="A55" s="148" t="s">
        <v>152</v>
      </c>
      <c r="B55" s="312" t="s">
        <v>52</v>
      </c>
      <c r="C55" s="150">
        <v>4523</v>
      </c>
      <c r="D55" s="188">
        <v>301101.01335396862</v>
      </c>
      <c r="E55" s="71">
        <v>252211.33835949589</v>
      </c>
      <c r="F55" s="188">
        <v>278970.89608666813</v>
      </c>
      <c r="G55" s="71">
        <v>230081.22109219542</v>
      </c>
      <c r="J55" s="73"/>
      <c r="K55" s="73"/>
      <c r="L55" s="73"/>
      <c r="M55" s="73"/>
    </row>
    <row r="56" spans="1:13" x14ac:dyDescent="0.2">
      <c r="A56" s="152" t="s">
        <v>153</v>
      </c>
      <c r="B56" s="290" t="s">
        <v>16</v>
      </c>
      <c r="C56" s="154">
        <v>18891</v>
      </c>
      <c r="D56" s="189">
        <v>346663.65461860143</v>
      </c>
      <c r="E56" s="74">
        <v>295095.11531417078</v>
      </c>
      <c r="F56" s="189">
        <v>276237.32862209517</v>
      </c>
      <c r="G56" s="74">
        <v>224668.78931766449</v>
      </c>
      <c r="J56" s="73"/>
      <c r="K56" s="73"/>
      <c r="L56" s="73"/>
      <c r="M56" s="73"/>
    </row>
    <row r="57" spans="1:13" x14ac:dyDescent="0.2">
      <c r="A57" s="148" t="s">
        <v>154</v>
      </c>
      <c r="B57" s="312" t="s">
        <v>14</v>
      </c>
      <c r="C57" s="150">
        <v>39810</v>
      </c>
      <c r="D57" s="188">
        <v>331667.76998744038</v>
      </c>
      <c r="E57" s="71">
        <v>288743.05016829941</v>
      </c>
      <c r="F57" s="188">
        <v>275230.91273549356</v>
      </c>
      <c r="G57" s="71">
        <v>232306.19291635265</v>
      </c>
      <c r="J57" s="73"/>
      <c r="K57" s="73"/>
      <c r="L57" s="73"/>
      <c r="M57" s="73"/>
    </row>
    <row r="58" spans="1:13" x14ac:dyDescent="0.2">
      <c r="A58" s="152" t="s">
        <v>155</v>
      </c>
      <c r="B58" s="290" t="s">
        <v>68</v>
      </c>
      <c r="C58" s="154">
        <v>2573</v>
      </c>
      <c r="D58" s="189">
        <v>336964.04127477657</v>
      </c>
      <c r="E58" s="74">
        <v>311396.61181500193</v>
      </c>
      <c r="F58" s="189">
        <v>259039.7341624563</v>
      </c>
      <c r="G58" s="74">
        <v>233472.30470268169</v>
      </c>
      <c r="J58" s="73"/>
      <c r="K58" s="73"/>
      <c r="L58" s="73"/>
      <c r="M58" s="73"/>
    </row>
    <row r="59" spans="1:13" x14ac:dyDescent="0.2">
      <c r="A59" s="148" t="s">
        <v>299</v>
      </c>
      <c r="B59" s="312" t="s">
        <v>15</v>
      </c>
      <c r="C59" s="150">
        <v>4674</v>
      </c>
      <c r="D59" s="188">
        <v>281346.63209242618</v>
      </c>
      <c r="E59" s="71">
        <v>249793.60342319217</v>
      </c>
      <c r="F59" s="188">
        <v>255468.96769362432</v>
      </c>
      <c r="G59" s="71">
        <v>223915.93902439025</v>
      </c>
      <c r="J59" s="73"/>
      <c r="K59" s="73"/>
      <c r="L59" s="73"/>
      <c r="M59" s="73"/>
    </row>
    <row r="60" spans="1:13" x14ac:dyDescent="0.2">
      <c r="A60" s="152" t="s">
        <v>300</v>
      </c>
      <c r="B60" s="290" t="s">
        <v>13</v>
      </c>
      <c r="C60" s="154">
        <v>140160</v>
      </c>
      <c r="D60" s="189">
        <v>309899.71667522826</v>
      </c>
      <c r="E60" s="74">
        <v>248599.37782676934</v>
      </c>
      <c r="F60" s="189">
        <v>254376.73624429223</v>
      </c>
      <c r="G60" s="74">
        <v>193183.68725028541</v>
      </c>
      <c r="J60" s="73"/>
      <c r="K60" s="73"/>
      <c r="L60" s="73"/>
      <c r="M60" s="73"/>
    </row>
    <row r="61" spans="1:13" x14ac:dyDescent="0.2">
      <c r="A61" s="148" t="s">
        <v>337</v>
      </c>
      <c r="B61" s="312" t="s">
        <v>54</v>
      </c>
      <c r="C61" s="150">
        <v>2547</v>
      </c>
      <c r="D61" s="188">
        <v>314028.10286611703</v>
      </c>
      <c r="E61" s="71">
        <v>281143.14173537499</v>
      </c>
      <c r="F61" s="188">
        <v>251768.98508048689</v>
      </c>
      <c r="G61" s="71">
        <v>218884.02394974482</v>
      </c>
      <c r="J61" s="73"/>
      <c r="K61" s="73"/>
      <c r="L61" s="73"/>
      <c r="M61" s="73"/>
    </row>
    <row r="62" spans="1:13" x14ac:dyDescent="0.2">
      <c r="A62" s="152" t="s">
        <v>338</v>
      </c>
      <c r="B62" s="290" t="s">
        <v>40</v>
      </c>
      <c r="C62" s="154">
        <v>3216</v>
      </c>
      <c r="D62" s="189">
        <v>299557.3357587065</v>
      </c>
      <c r="E62" s="74">
        <v>276951.04098258709</v>
      </c>
      <c r="F62" s="189">
        <v>250912.76958955225</v>
      </c>
      <c r="G62" s="74">
        <v>228306.47481343284</v>
      </c>
      <c r="J62" s="73"/>
      <c r="K62" s="73"/>
      <c r="L62" s="73"/>
      <c r="M62" s="73"/>
    </row>
    <row r="63" spans="1:13" x14ac:dyDescent="0.2">
      <c r="A63" s="148" t="s">
        <v>302</v>
      </c>
      <c r="B63" s="312" t="s">
        <v>55</v>
      </c>
      <c r="C63" s="150">
        <v>877</v>
      </c>
      <c r="D63" s="188">
        <v>249422.08141391104</v>
      </c>
      <c r="E63" s="71">
        <v>225244.40866590652</v>
      </c>
      <c r="F63" s="188">
        <v>240351.63511972633</v>
      </c>
      <c r="G63" s="71">
        <v>216173.96237172178</v>
      </c>
      <c r="J63" s="73"/>
      <c r="K63" s="73"/>
      <c r="L63" s="73"/>
      <c r="M63" s="73"/>
    </row>
    <row r="64" spans="1:13" ht="13.5" thickBot="1" x14ac:dyDescent="0.25">
      <c r="A64" s="359"/>
      <c r="B64" s="183" t="s">
        <v>170</v>
      </c>
      <c r="C64" s="361">
        <v>387758</v>
      </c>
      <c r="D64" s="362">
        <v>340048.08953625709</v>
      </c>
      <c r="E64" s="363">
        <v>287921.20013616735</v>
      </c>
      <c r="F64" s="362">
        <v>293061.51815565373</v>
      </c>
      <c r="G64" s="363">
        <v>240973.4100211988</v>
      </c>
      <c r="J64" s="73"/>
      <c r="K64" s="73"/>
      <c r="L64" s="73"/>
      <c r="M64" s="73"/>
    </row>
    <row r="65" spans="10:13" ht="13.5" thickTop="1" x14ac:dyDescent="0.2">
      <c r="J65" s="73"/>
      <c r="K65" s="73"/>
      <c r="L65" s="73"/>
      <c r="M65" s="73"/>
    </row>
    <row r="66" spans="10:13" x14ac:dyDescent="0.2">
      <c r="J66" s="73"/>
      <c r="K66" s="73"/>
      <c r="L66" s="73"/>
      <c r="M66" s="73"/>
    </row>
  </sheetData>
  <sheetProtection algorithmName="SHA-512" hashValue="ao95OG2J8p1tVCMYPnobT4q4inH65bUeTWWC0G/RqnK0+EC1a88gWjxZZK7VGjM1dw0lIzKmhMSz68gkc9o49A==" saltValue="1Pu2OqAuWBQzOw7JG90fIg==" spinCount="100000" sheet="1" objects="1" scenarios="1" insertColumns="0" insertRows="0" sort="0" autoFilter="0" pivotTables="0"/>
  <sortState xmlns:xlrd2="http://schemas.microsoft.com/office/spreadsheetml/2017/richdata2" ref="B7:G63">
    <sortCondition descending="1" ref="F7:F63"/>
  </sortState>
  <mergeCells count="2">
    <mergeCell ref="D5:E5"/>
    <mergeCell ref="F5:G5"/>
  </mergeCells>
  <phoneticPr fontId="11" type="noConversion"/>
  <pageMargins left="0.7" right="0.7" top="0.75" bottom="0.75" header="0.3" footer="0.3"/>
  <ignoredErrors>
    <ignoredError sqref="A7:A63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7181-A259-4C7C-BF03-C92349151249}">
  <dimension ref="A1:E69"/>
  <sheetViews>
    <sheetView zoomScale="115" zoomScaleNormal="115" workbookViewId="0">
      <selection activeCell="H22" sqref="H22"/>
    </sheetView>
  </sheetViews>
  <sheetFormatPr defaultRowHeight="12.75" x14ac:dyDescent="0.2"/>
  <cols>
    <col min="1" max="1" width="9.140625" style="3"/>
    <col min="2" max="2" width="29.7109375" style="3" customWidth="1"/>
    <col min="3" max="3" width="22.85546875" style="3" customWidth="1"/>
    <col min="4" max="4" width="16.7109375" style="3" customWidth="1"/>
    <col min="5" max="5" width="19.42578125" style="3" customWidth="1"/>
    <col min="6" max="16384" width="9.140625" style="3"/>
  </cols>
  <sheetData>
    <row r="1" spans="1:5" s="6" customFormat="1" x14ac:dyDescent="0.2">
      <c r="A1" s="6" t="s">
        <v>409</v>
      </c>
    </row>
    <row r="2" spans="1:5" s="6" customFormat="1" x14ac:dyDescent="0.2">
      <c r="A2" s="6" t="s">
        <v>410</v>
      </c>
    </row>
    <row r="4" spans="1:5" ht="45" customHeight="1" x14ac:dyDescent="0.2">
      <c r="A4" s="22" t="s">
        <v>75</v>
      </c>
      <c r="B4" s="215" t="s">
        <v>4</v>
      </c>
      <c r="C4" s="146" t="s">
        <v>411</v>
      </c>
      <c r="D4" s="276" t="s">
        <v>208</v>
      </c>
      <c r="E4" s="241" t="s">
        <v>412</v>
      </c>
    </row>
    <row r="5" spans="1:5" x14ac:dyDescent="0.2">
      <c r="A5" s="148" t="s">
        <v>102</v>
      </c>
      <c r="B5" s="179" t="s">
        <v>13</v>
      </c>
      <c r="C5" s="188">
        <v>35653443.351999998</v>
      </c>
      <c r="D5" s="70">
        <v>8576817.7469999976</v>
      </c>
      <c r="E5" s="54">
        <f t="shared" ref="E5:E36" si="0">+D5/C5</f>
        <v>0.24056071281313918</v>
      </c>
    </row>
    <row r="6" spans="1:5" x14ac:dyDescent="0.2">
      <c r="A6" s="152" t="s">
        <v>316</v>
      </c>
      <c r="B6" s="181" t="s">
        <v>39</v>
      </c>
      <c r="C6" s="189">
        <v>5962423.5339999981</v>
      </c>
      <c r="D6" s="73">
        <v>1327411.423</v>
      </c>
      <c r="E6" s="57">
        <f t="shared" si="0"/>
        <v>0.22262950886172328</v>
      </c>
    </row>
    <row r="7" spans="1:5" x14ac:dyDescent="0.2">
      <c r="A7" s="148" t="s">
        <v>316</v>
      </c>
      <c r="B7" s="179" t="s">
        <v>45</v>
      </c>
      <c r="C7" s="188">
        <v>205600.755</v>
      </c>
      <c r="D7" s="70">
        <v>44894.915000000001</v>
      </c>
      <c r="E7" s="54">
        <f t="shared" si="0"/>
        <v>0.21835967966168218</v>
      </c>
    </row>
    <row r="8" spans="1:5" x14ac:dyDescent="0.2">
      <c r="A8" s="152" t="s">
        <v>105</v>
      </c>
      <c r="B8" s="181" t="s">
        <v>20</v>
      </c>
      <c r="C8" s="189">
        <v>1216337.439</v>
      </c>
      <c r="D8" s="73">
        <v>252304.38800000001</v>
      </c>
      <c r="E8" s="57">
        <f t="shared" si="0"/>
        <v>0.20742959964089375</v>
      </c>
    </row>
    <row r="9" spans="1:5" x14ac:dyDescent="0.2">
      <c r="A9" s="148" t="s">
        <v>106</v>
      </c>
      <c r="B9" s="179" t="s">
        <v>49</v>
      </c>
      <c r="C9" s="188">
        <v>2121971.3689999999</v>
      </c>
      <c r="D9" s="70">
        <v>429367.908</v>
      </c>
      <c r="E9" s="54">
        <f t="shared" si="0"/>
        <v>0.2023438743202006</v>
      </c>
    </row>
    <row r="10" spans="1:5" x14ac:dyDescent="0.2">
      <c r="A10" s="152" t="s">
        <v>413</v>
      </c>
      <c r="B10" s="181" t="s">
        <v>48</v>
      </c>
      <c r="C10" s="189">
        <v>205852.57500000001</v>
      </c>
      <c r="D10" s="73">
        <v>38878.413</v>
      </c>
      <c r="E10" s="57">
        <f t="shared" si="0"/>
        <v>0.1888653226708483</v>
      </c>
    </row>
    <row r="11" spans="1:5" x14ac:dyDescent="0.2">
      <c r="A11" s="148" t="s">
        <v>413</v>
      </c>
      <c r="B11" s="179" t="s">
        <v>18</v>
      </c>
      <c r="C11" s="188">
        <v>4244147.5010000002</v>
      </c>
      <c r="D11" s="70">
        <v>800360.69</v>
      </c>
      <c r="E11" s="54">
        <f t="shared" si="0"/>
        <v>0.18857984785199386</v>
      </c>
    </row>
    <row r="12" spans="1:5" x14ac:dyDescent="0.2">
      <c r="A12" s="152" t="s">
        <v>413</v>
      </c>
      <c r="B12" s="181" t="s">
        <v>16</v>
      </c>
      <c r="C12" s="189">
        <v>5218399.375</v>
      </c>
      <c r="D12" s="73">
        <v>974181.27600000007</v>
      </c>
      <c r="E12" s="57">
        <f t="shared" si="0"/>
        <v>0.18668200840799007</v>
      </c>
    </row>
    <row r="13" spans="1:5" x14ac:dyDescent="0.2">
      <c r="A13" s="148" t="s">
        <v>414</v>
      </c>
      <c r="B13" s="179" t="s">
        <v>41</v>
      </c>
      <c r="C13" s="188">
        <v>663782.43200000003</v>
      </c>
      <c r="D13" s="70">
        <v>122589</v>
      </c>
      <c r="E13" s="54">
        <f t="shared" si="0"/>
        <v>0.18468250150977181</v>
      </c>
    </row>
    <row r="14" spans="1:5" x14ac:dyDescent="0.2">
      <c r="A14" s="152" t="s">
        <v>414</v>
      </c>
      <c r="B14" s="181" t="s">
        <v>37</v>
      </c>
      <c r="C14" s="189">
        <v>469596.86099999998</v>
      </c>
      <c r="D14" s="73">
        <v>84302.460999999996</v>
      </c>
      <c r="E14" s="57">
        <f t="shared" si="0"/>
        <v>0.17952092103102879</v>
      </c>
    </row>
    <row r="15" spans="1:5" x14ac:dyDescent="0.2">
      <c r="A15" s="148" t="s">
        <v>414</v>
      </c>
      <c r="B15" s="179" t="s">
        <v>50</v>
      </c>
      <c r="C15" s="188">
        <v>2030524.1039999998</v>
      </c>
      <c r="D15" s="70">
        <v>363061.90400000004</v>
      </c>
      <c r="E15" s="54">
        <f t="shared" si="0"/>
        <v>0.1788020655774496</v>
      </c>
    </row>
    <row r="16" spans="1:5" x14ac:dyDescent="0.2">
      <c r="A16" s="152" t="s">
        <v>414</v>
      </c>
      <c r="B16" s="181" t="s">
        <v>23</v>
      </c>
      <c r="C16" s="189">
        <v>371087.70699999999</v>
      </c>
      <c r="D16" s="73">
        <v>66054.631999999998</v>
      </c>
      <c r="E16" s="57">
        <f t="shared" si="0"/>
        <v>0.17800274909133543</v>
      </c>
    </row>
    <row r="17" spans="1:5" x14ac:dyDescent="0.2">
      <c r="A17" s="148" t="s">
        <v>414</v>
      </c>
      <c r="B17" s="179" t="s">
        <v>52</v>
      </c>
      <c r="C17" s="188">
        <v>1261785.3629999999</v>
      </c>
      <c r="D17" s="70">
        <v>221128</v>
      </c>
      <c r="E17" s="54">
        <f t="shared" si="0"/>
        <v>0.1752500912470959</v>
      </c>
    </row>
    <row r="18" spans="1:5" x14ac:dyDescent="0.2">
      <c r="A18" s="152" t="s">
        <v>330</v>
      </c>
      <c r="B18" s="181" t="s">
        <v>30</v>
      </c>
      <c r="C18" s="189">
        <v>1171746.6160000002</v>
      </c>
      <c r="D18" s="73">
        <v>195494.30000000002</v>
      </c>
      <c r="E18" s="57">
        <f t="shared" si="0"/>
        <v>0.16684008072270806</v>
      </c>
    </row>
    <row r="19" spans="1:5" x14ac:dyDescent="0.2">
      <c r="A19" s="148" t="s">
        <v>349</v>
      </c>
      <c r="B19" s="179" t="s">
        <v>24</v>
      </c>
      <c r="C19" s="188">
        <v>1381331.0190000001</v>
      </c>
      <c r="D19" s="70">
        <v>226917.67200000002</v>
      </c>
      <c r="E19" s="54">
        <f t="shared" si="0"/>
        <v>0.16427465167927283</v>
      </c>
    </row>
    <row r="20" spans="1:5" x14ac:dyDescent="0.2">
      <c r="A20" s="152" t="s">
        <v>349</v>
      </c>
      <c r="B20" s="181" t="s">
        <v>17</v>
      </c>
      <c r="C20" s="189">
        <v>9163889.7869999986</v>
      </c>
      <c r="D20" s="73">
        <v>1493430.152</v>
      </c>
      <c r="E20" s="57">
        <f t="shared" si="0"/>
        <v>0.16296902153042014</v>
      </c>
    </row>
    <row r="21" spans="1:5" x14ac:dyDescent="0.2">
      <c r="A21" s="148" t="s">
        <v>349</v>
      </c>
      <c r="B21" s="179" t="s">
        <v>32</v>
      </c>
      <c r="C21" s="188">
        <v>138877.32699999999</v>
      </c>
      <c r="D21" s="70">
        <v>22306.511999999999</v>
      </c>
      <c r="E21" s="54">
        <f t="shared" si="0"/>
        <v>0.16062025732969357</v>
      </c>
    </row>
    <row r="22" spans="1:5" x14ac:dyDescent="0.2">
      <c r="A22" s="152" t="s">
        <v>349</v>
      </c>
      <c r="B22" s="181" t="s">
        <v>25</v>
      </c>
      <c r="C22" s="189">
        <v>278396.16200000001</v>
      </c>
      <c r="D22" s="73">
        <v>43953.646000000001</v>
      </c>
      <c r="E22" s="57">
        <f t="shared" si="0"/>
        <v>0.15788165211846561</v>
      </c>
    </row>
    <row r="23" spans="1:5" x14ac:dyDescent="0.2">
      <c r="A23" s="148" t="s">
        <v>349</v>
      </c>
      <c r="B23" s="179" t="s">
        <v>14</v>
      </c>
      <c r="C23" s="188">
        <v>10956942.636</v>
      </c>
      <c r="D23" s="70">
        <v>1708833.0960000001</v>
      </c>
      <c r="E23" s="54">
        <f t="shared" si="0"/>
        <v>0.15595893423640628</v>
      </c>
    </row>
    <row r="24" spans="1:5" x14ac:dyDescent="0.2">
      <c r="A24" s="152" t="s">
        <v>126</v>
      </c>
      <c r="B24" s="181" t="s">
        <v>51</v>
      </c>
      <c r="C24" s="189">
        <v>290449.14600000001</v>
      </c>
      <c r="D24" s="73">
        <v>43828.788</v>
      </c>
      <c r="E24" s="57">
        <f t="shared" si="0"/>
        <v>0.15090004086291925</v>
      </c>
    </row>
    <row r="25" spans="1:5" x14ac:dyDescent="0.2">
      <c r="A25" s="148" t="s">
        <v>127</v>
      </c>
      <c r="B25" s="179" t="s">
        <v>61</v>
      </c>
      <c r="C25" s="188">
        <v>295931.51899999997</v>
      </c>
      <c r="D25" s="70">
        <v>42481.752</v>
      </c>
      <c r="E25" s="54">
        <f t="shared" si="0"/>
        <v>0.14355264401559067</v>
      </c>
    </row>
    <row r="26" spans="1:5" x14ac:dyDescent="0.2">
      <c r="A26" s="152" t="s">
        <v>415</v>
      </c>
      <c r="B26" s="181" t="s">
        <v>42</v>
      </c>
      <c r="C26" s="189">
        <v>745562.31799999997</v>
      </c>
      <c r="D26" s="73">
        <v>100185.16800000001</v>
      </c>
      <c r="E26" s="57">
        <f t="shared" si="0"/>
        <v>0.13437531052903884</v>
      </c>
    </row>
    <row r="27" spans="1:5" x14ac:dyDescent="0.2">
      <c r="A27" s="148" t="s">
        <v>415</v>
      </c>
      <c r="B27" s="179" t="s">
        <v>56</v>
      </c>
      <c r="C27" s="188">
        <v>291809.57299999997</v>
      </c>
      <c r="D27" s="70">
        <v>38923.824000000001</v>
      </c>
      <c r="E27" s="54">
        <f t="shared" si="0"/>
        <v>0.13338775558264501</v>
      </c>
    </row>
    <row r="28" spans="1:5" x14ac:dyDescent="0.2">
      <c r="A28" s="152" t="s">
        <v>415</v>
      </c>
      <c r="B28" s="181" t="s">
        <v>44</v>
      </c>
      <c r="C28" s="189">
        <v>285290.342</v>
      </c>
      <c r="D28" s="73">
        <v>37269.455999999998</v>
      </c>
      <c r="E28" s="57">
        <f t="shared" si="0"/>
        <v>0.13063693547677124</v>
      </c>
    </row>
    <row r="29" spans="1:5" x14ac:dyDescent="0.2">
      <c r="A29" s="148" t="s">
        <v>415</v>
      </c>
      <c r="B29" s="179" t="s">
        <v>54</v>
      </c>
      <c r="C29" s="188">
        <v>641255.6050000001</v>
      </c>
      <c r="D29" s="70">
        <v>83757.995999999999</v>
      </c>
      <c r="E29" s="54">
        <f t="shared" si="0"/>
        <v>0.13061561621749876</v>
      </c>
    </row>
    <row r="30" spans="1:5" x14ac:dyDescent="0.2">
      <c r="A30" s="152" t="s">
        <v>415</v>
      </c>
      <c r="B30" s="181" t="s">
        <v>38</v>
      </c>
      <c r="C30" s="189">
        <v>1700161.0279999999</v>
      </c>
      <c r="D30" s="73">
        <v>221192.008</v>
      </c>
      <c r="E30" s="57">
        <f t="shared" si="0"/>
        <v>0.13010062244527582</v>
      </c>
    </row>
    <row r="31" spans="1:5" x14ac:dyDescent="0.2">
      <c r="A31" s="148" t="s">
        <v>415</v>
      </c>
      <c r="B31" s="179" t="s">
        <v>46</v>
      </c>
      <c r="C31" s="188">
        <v>174701.16399999999</v>
      </c>
      <c r="D31" s="70">
        <v>22471</v>
      </c>
      <c r="E31" s="54">
        <f t="shared" si="0"/>
        <v>0.12862535935936867</v>
      </c>
    </row>
    <row r="32" spans="1:5" x14ac:dyDescent="0.2">
      <c r="A32" s="152" t="s">
        <v>415</v>
      </c>
      <c r="B32" s="181" t="s">
        <v>66</v>
      </c>
      <c r="C32" s="189">
        <v>1450177.429</v>
      </c>
      <c r="D32" s="73">
        <v>181397.00400000002</v>
      </c>
      <c r="E32" s="57">
        <f t="shared" si="0"/>
        <v>0.12508607593285057</v>
      </c>
    </row>
    <row r="33" spans="1:5" x14ac:dyDescent="0.2">
      <c r="A33" s="148" t="s">
        <v>416</v>
      </c>
      <c r="B33" s="179" t="s">
        <v>60</v>
      </c>
      <c r="C33" s="188">
        <v>916825.65899999999</v>
      </c>
      <c r="D33" s="70">
        <v>114149</v>
      </c>
      <c r="E33" s="54">
        <f t="shared" si="0"/>
        <v>0.12450458697295251</v>
      </c>
    </row>
    <row r="34" spans="1:5" x14ac:dyDescent="0.2">
      <c r="A34" s="152" t="s">
        <v>416</v>
      </c>
      <c r="B34" s="181" t="s">
        <v>57</v>
      </c>
      <c r="C34" s="189">
        <v>694177.00399999996</v>
      </c>
      <c r="D34" s="73">
        <v>86218.043999999994</v>
      </c>
      <c r="E34" s="57">
        <f t="shared" si="0"/>
        <v>0.12420181524768573</v>
      </c>
    </row>
    <row r="35" spans="1:5" x14ac:dyDescent="0.2">
      <c r="A35" s="148" t="s">
        <v>416</v>
      </c>
      <c r="B35" s="179" t="s">
        <v>58</v>
      </c>
      <c r="C35" s="188">
        <v>776422</v>
      </c>
      <c r="D35" s="70">
        <v>95933</v>
      </c>
      <c r="E35" s="54">
        <f t="shared" si="0"/>
        <v>0.12355780748098329</v>
      </c>
    </row>
    <row r="36" spans="1:5" x14ac:dyDescent="0.2">
      <c r="A36" s="152" t="s">
        <v>416</v>
      </c>
      <c r="B36" s="181" t="s">
        <v>15</v>
      </c>
      <c r="C36" s="189">
        <v>1194061.9550000001</v>
      </c>
      <c r="D36" s="73">
        <v>147478.856</v>
      </c>
      <c r="E36" s="57">
        <f t="shared" si="0"/>
        <v>0.12351022104208989</v>
      </c>
    </row>
    <row r="37" spans="1:5" x14ac:dyDescent="0.2">
      <c r="A37" s="148" t="s">
        <v>416</v>
      </c>
      <c r="B37" s="179" t="s">
        <v>36</v>
      </c>
      <c r="C37" s="188">
        <v>519847.62400000001</v>
      </c>
      <c r="D37" s="70">
        <v>63695.94</v>
      </c>
      <c r="E37" s="54">
        <f t="shared" ref="E37:E68" si="1">+D37/C37</f>
        <v>0.12252809681015298</v>
      </c>
    </row>
    <row r="38" spans="1:5" x14ac:dyDescent="0.2">
      <c r="A38" s="152" t="s">
        <v>416</v>
      </c>
      <c r="B38" s="181" t="s">
        <v>53</v>
      </c>
      <c r="C38" s="189">
        <v>4440609.25</v>
      </c>
      <c r="D38" s="73">
        <v>530115.06299999997</v>
      </c>
      <c r="E38" s="57">
        <f t="shared" si="1"/>
        <v>0.11937890346915797</v>
      </c>
    </row>
    <row r="39" spans="1:5" x14ac:dyDescent="0.2">
      <c r="A39" s="148" t="s">
        <v>94</v>
      </c>
      <c r="B39" s="179" t="s">
        <v>199</v>
      </c>
      <c r="C39" s="188">
        <v>64439.627</v>
      </c>
      <c r="D39" s="70">
        <v>7312</v>
      </c>
      <c r="E39" s="54">
        <f t="shared" si="1"/>
        <v>0.11347055128050322</v>
      </c>
    </row>
    <row r="40" spans="1:5" x14ac:dyDescent="0.2">
      <c r="A40" s="152" t="s">
        <v>94</v>
      </c>
      <c r="B40" s="181" t="s">
        <v>64</v>
      </c>
      <c r="C40" s="189">
        <v>409527.24599999998</v>
      </c>
      <c r="D40" s="73">
        <v>44257.694000000003</v>
      </c>
      <c r="E40" s="57">
        <f t="shared" si="1"/>
        <v>0.10807020639598666</v>
      </c>
    </row>
    <row r="41" spans="1:5" x14ac:dyDescent="0.2">
      <c r="A41" s="148" t="s">
        <v>94</v>
      </c>
      <c r="B41" s="179" t="s">
        <v>33</v>
      </c>
      <c r="C41" s="188">
        <v>384855.12199999997</v>
      </c>
      <c r="D41" s="70">
        <v>40672.553999999996</v>
      </c>
      <c r="E41" s="54">
        <f t="shared" si="1"/>
        <v>0.1056827665138883</v>
      </c>
    </row>
    <row r="42" spans="1:5" x14ac:dyDescent="0.2">
      <c r="A42" s="152" t="s">
        <v>94</v>
      </c>
      <c r="B42" s="181" t="s">
        <v>28</v>
      </c>
      <c r="C42" s="189">
        <v>297178.984</v>
      </c>
      <c r="D42" s="73">
        <v>31360.955999999998</v>
      </c>
      <c r="E42" s="57">
        <f t="shared" si="1"/>
        <v>0.10552884856756896</v>
      </c>
    </row>
    <row r="43" spans="1:5" x14ac:dyDescent="0.2">
      <c r="A43" s="148" t="s">
        <v>187</v>
      </c>
      <c r="B43" s="179" t="s">
        <v>43</v>
      </c>
      <c r="C43" s="188">
        <v>463809.68699999998</v>
      </c>
      <c r="D43" s="70">
        <v>46712.232000000004</v>
      </c>
      <c r="E43" s="54">
        <f t="shared" si="1"/>
        <v>0.10071422246944145</v>
      </c>
    </row>
    <row r="44" spans="1:5" x14ac:dyDescent="0.2">
      <c r="A44" s="152" t="s">
        <v>187</v>
      </c>
      <c r="B44" s="181" t="s">
        <v>55</v>
      </c>
      <c r="C44" s="189">
        <v>210788.38399999999</v>
      </c>
      <c r="D44" s="73">
        <v>21203.819</v>
      </c>
      <c r="E44" s="57">
        <f t="shared" si="1"/>
        <v>0.10059291976924117</v>
      </c>
    </row>
    <row r="45" spans="1:5" x14ac:dyDescent="0.2">
      <c r="A45" s="148" t="s">
        <v>187</v>
      </c>
      <c r="B45" s="179" t="s">
        <v>68</v>
      </c>
      <c r="C45" s="188">
        <v>666509.23600000003</v>
      </c>
      <c r="D45" s="70">
        <v>65784.995999999999</v>
      </c>
      <c r="E45" s="54">
        <f t="shared" si="1"/>
        <v>9.8700801799541743E-2</v>
      </c>
    </row>
    <row r="46" spans="1:5" x14ac:dyDescent="0.2">
      <c r="A46" s="152" t="s">
        <v>187</v>
      </c>
      <c r="B46" s="181" t="s">
        <v>63</v>
      </c>
      <c r="C46" s="189">
        <v>587173.58499999996</v>
      </c>
      <c r="D46" s="73">
        <v>57837.252</v>
      </c>
      <c r="E46" s="57">
        <f t="shared" si="1"/>
        <v>9.8501113601695833E-2</v>
      </c>
    </row>
    <row r="47" spans="1:5" x14ac:dyDescent="0.2">
      <c r="A47" s="148" t="s">
        <v>187</v>
      </c>
      <c r="B47" s="179" t="s">
        <v>21</v>
      </c>
      <c r="C47" s="188">
        <v>491148.38300000003</v>
      </c>
      <c r="D47" s="70">
        <v>47459.207999999999</v>
      </c>
      <c r="E47" s="54">
        <f t="shared" si="1"/>
        <v>9.6629062911930616E-2</v>
      </c>
    </row>
    <row r="48" spans="1:5" x14ac:dyDescent="0.2">
      <c r="A48" s="152" t="s">
        <v>417</v>
      </c>
      <c r="B48" s="181" t="s">
        <v>47</v>
      </c>
      <c r="C48" s="189">
        <v>790869.92800000007</v>
      </c>
      <c r="D48" s="73">
        <v>72841.894</v>
      </c>
      <c r="E48" s="57">
        <f t="shared" si="1"/>
        <v>9.2103507063679868E-2</v>
      </c>
    </row>
    <row r="49" spans="1:5" x14ac:dyDescent="0.2">
      <c r="A49" s="148" t="s">
        <v>417</v>
      </c>
      <c r="B49" s="179" t="s">
        <v>22</v>
      </c>
      <c r="C49" s="188">
        <v>2255163.0529999998</v>
      </c>
      <c r="D49" s="70">
        <v>207115.88299999997</v>
      </c>
      <c r="E49" s="54">
        <f t="shared" si="1"/>
        <v>9.1840757467393633E-2</v>
      </c>
    </row>
    <row r="50" spans="1:5" x14ac:dyDescent="0.2">
      <c r="A50" s="152" t="s">
        <v>417</v>
      </c>
      <c r="B50" s="181" t="s">
        <v>40</v>
      </c>
      <c r="C50" s="189">
        <v>806935.46700000006</v>
      </c>
      <c r="D50" s="73">
        <v>72701.843999999997</v>
      </c>
      <c r="E50" s="57">
        <f t="shared" si="1"/>
        <v>9.0096230706389308E-2</v>
      </c>
    </row>
    <row r="51" spans="1:5" x14ac:dyDescent="0.2">
      <c r="A51" s="148" t="s">
        <v>417</v>
      </c>
      <c r="B51" s="179" t="s">
        <v>31</v>
      </c>
      <c r="C51" s="188">
        <v>262872.07199999999</v>
      </c>
      <c r="D51" s="70">
        <v>23215.164000000001</v>
      </c>
      <c r="E51" s="54">
        <f t="shared" si="1"/>
        <v>8.8313542870389075E-2</v>
      </c>
    </row>
    <row r="52" spans="1:5" x14ac:dyDescent="0.2">
      <c r="A52" s="152" t="s">
        <v>418</v>
      </c>
      <c r="B52" s="181" t="s">
        <v>19</v>
      </c>
      <c r="C52" s="189">
        <v>6206358.9950000001</v>
      </c>
      <c r="D52" s="73">
        <v>495462.44400000002</v>
      </c>
      <c r="E52" s="57">
        <f t="shared" si="1"/>
        <v>7.9831418775349133E-2</v>
      </c>
    </row>
    <row r="53" spans="1:5" x14ac:dyDescent="0.2">
      <c r="A53" s="148" t="s">
        <v>418</v>
      </c>
      <c r="B53" s="179" t="s">
        <v>35</v>
      </c>
      <c r="C53" s="188">
        <v>154319.38400000002</v>
      </c>
      <c r="D53" s="70">
        <v>12289</v>
      </c>
      <c r="E53" s="54">
        <f t="shared" si="1"/>
        <v>7.9633547526343149E-2</v>
      </c>
    </row>
    <row r="54" spans="1:5" x14ac:dyDescent="0.2">
      <c r="A54" s="152" t="s">
        <v>418</v>
      </c>
      <c r="B54" s="181" t="s">
        <v>59</v>
      </c>
      <c r="C54" s="189">
        <v>325645.49200000003</v>
      </c>
      <c r="D54" s="73">
        <v>25098.712</v>
      </c>
      <c r="E54" s="57">
        <f t="shared" si="1"/>
        <v>7.7073727770197401E-2</v>
      </c>
    </row>
    <row r="55" spans="1:5" x14ac:dyDescent="0.2">
      <c r="A55" s="148" t="s">
        <v>418</v>
      </c>
      <c r="B55" s="179" t="s">
        <v>29</v>
      </c>
      <c r="C55" s="188">
        <v>352039.42700000003</v>
      </c>
      <c r="D55" s="70">
        <v>26978.736000000001</v>
      </c>
      <c r="E55" s="54">
        <f t="shared" si="1"/>
        <v>7.6635552528609249E-2</v>
      </c>
    </row>
    <row r="56" spans="1:5" x14ac:dyDescent="0.2">
      <c r="A56" s="152" t="s">
        <v>155</v>
      </c>
      <c r="B56" s="181" t="s">
        <v>34</v>
      </c>
      <c r="C56" s="189">
        <v>71830.09</v>
      </c>
      <c r="D56" s="73">
        <v>4804</v>
      </c>
      <c r="E56" s="57">
        <f t="shared" si="1"/>
        <v>6.6880049850974718E-2</v>
      </c>
    </row>
    <row r="57" spans="1:5" x14ac:dyDescent="0.2">
      <c r="A57" s="148" t="s">
        <v>169</v>
      </c>
      <c r="B57" s="179" t="s">
        <v>27</v>
      </c>
      <c r="C57" s="188">
        <v>451992.114</v>
      </c>
      <c r="D57" s="70">
        <v>29086.38</v>
      </c>
      <c r="E57" s="54">
        <f t="shared" si="1"/>
        <v>6.4351520964810463E-2</v>
      </c>
    </row>
    <row r="58" spans="1:5" x14ac:dyDescent="0.2">
      <c r="A58" s="152" t="s">
        <v>169</v>
      </c>
      <c r="B58" s="181" t="s">
        <v>26</v>
      </c>
      <c r="C58" s="189">
        <v>676794.78200000012</v>
      </c>
      <c r="D58" s="73">
        <v>43229.351999999999</v>
      </c>
      <c r="E58" s="57">
        <f t="shared" si="1"/>
        <v>6.3873648482118461E-2</v>
      </c>
    </row>
    <row r="59" spans="1:5" x14ac:dyDescent="0.2">
      <c r="A59" s="148" t="s">
        <v>337</v>
      </c>
      <c r="B59" s="179" t="s">
        <v>67</v>
      </c>
      <c r="C59" s="188">
        <v>217997.81200000001</v>
      </c>
      <c r="D59" s="70">
        <v>10778.191999999999</v>
      </c>
      <c r="E59" s="54">
        <f t="shared" si="1"/>
        <v>4.9441743938237318E-2</v>
      </c>
    </row>
    <row r="60" spans="1:5" x14ac:dyDescent="0.2">
      <c r="A60" s="152" t="s">
        <v>338</v>
      </c>
      <c r="B60" s="181" t="s">
        <v>62</v>
      </c>
      <c r="C60" s="189">
        <v>262096.75699999998</v>
      </c>
      <c r="D60" s="73">
        <v>9993.2880000000005</v>
      </c>
      <c r="E60" s="57">
        <f t="shared" si="1"/>
        <v>3.812823979352023E-2</v>
      </c>
    </row>
    <row r="61" spans="1:5" x14ac:dyDescent="0.2">
      <c r="A61" s="148"/>
      <c r="B61" s="179" t="s">
        <v>200</v>
      </c>
      <c r="C61" s="188">
        <v>93185</v>
      </c>
      <c r="D61" s="70">
        <v>0</v>
      </c>
      <c r="E61" s="54" t="s">
        <v>419</v>
      </c>
    </row>
    <row r="62" spans="1:5" s="6" customFormat="1" x14ac:dyDescent="0.2">
      <c r="A62" s="364"/>
      <c r="B62" s="365" t="s">
        <v>420</v>
      </c>
      <c r="C62" s="366">
        <v>113636948.15699999</v>
      </c>
      <c r="D62" s="367">
        <v>20197580.633999996</v>
      </c>
      <c r="E62" s="368">
        <f t="shared" ref="E62" si="2">+D62/C62</f>
        <v>0.17773779533479872</v>
      </c>
    </row>
    <row r="66" spans="1:5" x14ac:dyDescent="0.2">
      <c r="A66" s="35" t="s">
        <v>421</v>
      </c>
      <c r="C66" s="35"/>
      <c r="D66" s="209"/>
      <c r="E66" s="210"/>
    </row>
    <row r="67" spans="1:5" x14ac:dyDescent="0.2">
      <c r="A67" s="3" t="s">
        <v>422</v>
      </c>
      <c r="B67" s="35"/>
      <c r="C67" s="35"/>
      <c r="D67" s="209"/>
      <c r="E67" s="210"/>
    </row>
    <row r="68" spans="1:5" x14ac:dyDescent="0.2">
      <c r="A68" s="3" t="s">
        <v>423</v>
      </c>
    </row>
    <row r="69" spans="1:5" x14ac:dyDescent="0.2">
      <c r="A69" s="305"/>
    </row>
  </sheetData>
  <sheetProtection algorithmName="SHA-512" hashValue="T2zkjUDrEqXUwht1v/KeOxRxUbgORglLAIYg8Jcrc3ZnnX5YmV817zmuyRS9MYharShdUsXf8AMGkEST5LI56g==" saltValue="ZuE2BxTk4EgQVXHhqKzuPA==" spinCount="100000" sheet="1" objects="1" scenarios="1" insertColumns="0" insertRows="0" sort="0" autoFilter="0" pivotTables="0"/>
  <sortState xmlns:xlrd2="http://schemas.microsoft.com/office/spreadsheetml/2017/richdata2" ref="B5:E61">
    <sortCondition descending="1" ref="E5:E61"/>
  </sortState>
  <phoneticPr fontId="11" type="noConversion"/>
  <pageMargins left="0.7" right="0.7" top="0.75" bottom="0.75" header="0.3" footer="0.3"/>
  <ignoredErrors>
    <ignoredError sqref="A5 A8:A9 A18 A24:A25 A56 A59:A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E7A6-A69D-46ED-84BD-C74342112199}">
  <dimension ref="A1:G77"/>
  <sheetViews>
    <sheetView topLeftCell="A21" workbookViewId="0">
      <selection activeCell="F84" sqref="F84"/>
    </sheetView>
  </sheetViews>
  <sheetFormatPr defaultRowHeight="12.75" x14ac:dyDescent="0.2"/>
  <cols>
    <col min="1" max="1" width="31.85546875" style="3" customWidth="1"/>
    <col min="2" max="16384" width="9.140625" style="3"/>
  </cols>
  <sheetData>
    <row r="1" spans="1:7" x14ac:dyDescent="0.2">
      <c r="A1" s="48" t="s">
        <v>69</v>
      </c>
      <c r="B1" s="1"/>
      <c r="C1" s="1"/>
      <c r="D1" s="1"/>
      <c r="E1" s="1"/>
      <c r="F1" s="1"/>
      <c r="G1" s="1"/>
    </row>
    <row r="2" spans="1:7" x14ac:dyDescent="0.2">
      <c r="A2" s="48" t="s">
        <v>70</v>
      </c>
      <c r="B2" s="1"/>
      <c r="C2" s="1"/>
      <c r="D2" s="1"/>
      <c r="E2" s="1"/>
      <c r="F2" s="1"/>
      <c r="G2" s="1"/>
    </row>
    <row r="3" spans="1:7" x14ac:dyDescent="0.2">
      <c r="A3" s="2"/>
      <c r="B3" s="1"/>
      <c r="C3" s="1"/>
      <c r="D3" s="1"/>
      <c r="E3" s="1"/>
      <c r="F3" s="1"/>
      <c r="G3" s="1"/>
    </row>
    <row r="4" spans="1:7" x14ac:dyDescent="0.2">
      <c r="A4" s="374" t="s">
        <v>2</v>
      </c>
      <c r="B4" s="375"/>
      <c r="C4" s="375"/>
      <c r="D4" s="375"/>
      <c r="E4" s="375"/>
      <c r="F4" s="375"/>
      <c r="G4" s="376"/>
    </row>
    <row r="5" spans="1:7" ht="15.95" customHeight="1" x14ac:dyDescent="0.2">
      <c r="A5" s="49" t="s">
        <v>4</v>
      </c>
      <c r="B5" s="50" t="s">
        <v>5</v>
      </c>
      <c r="C5" s="50" t="s">
        <v>6</v>
      </c>
      <c r="D5" s="50" t="s">
        <v>7</v>
      </c>
      <c r="E5" s="50" t="s">
        <v>8</v>
      </c>
      <c r="F5" s="50" t="s">
        <v>9</v>
      </c>
      <c r="G5" s="51" t="s">
        <v>10</v>
      </c>
    </row>
    <row r="6" spans="1:7" x14ac:dyDescent="0.2">
      <c r="A6" s="52" t="s">
        <v>13</v>
      </c>
      <c r="B6" s="53">
        <v>1.6987542468856172E-3</v>
      </c>
      <c r="C6" s="53">
        <v>2.6425066062665155E-3</v>
      </c>
      <c r="D6" s="53">
        <v>1.7365043412608531E-2</v>
      </c>
      <c r="E6" s="53">
        <v>5.8512646281615704E-2</v>
      </c>
      <c r="F6" s="53">
        <v>0.62098905247263114</v>
      </c>
      <c r="G6" s="54">
        <v>0.29879199697999242</v>
      </c>
    </row>
    <row r="7" spans="1:7" x14ac:dyDescent="0.2">
      <c r="A7" s="55" t="s">
        <v>14</v>
      </c>
      <c r="B7" s="56">
        <v>4.4717719396310789E-3</v>
      </c>
      <c r="C7" s="56">
        <v>2.7948574622694241E-3</v>
      </c>
      <c r="D7" s="56">
        <v>1.509223029625489E-2</v>
      </c>
      <c r="E7" s="56">
        <v>6.3722750139742879E-2</v>
      </c>
      <c r="F7" s="56">
        <v>0.70877585243152597</v>
      </c>
      <c r="G7" s="57">
        <v>0.20514253773057575</v>
      </c>
    </row>
    <row r="8" spans="1:7" x14ac:dyDescent="0.2">
      <c r="A8" s="52" t="s">
        <v>15</v>
      </c>
      <c r="B8" s="53">
        <v>3.1531531531531529E-2</v>
      </c>
      <c r="C8" s="53">
        <v>4.5045045045045045E-3</v>
      </c>
      <c r="D8" s="53">
        <v>4.5045045045045045E-3</v>
      </c>
      <c r="E8" s="53">
        <v>5.8558558558558557E-2</v>
      </c>
      <c r="F8" s="53">
        <v>0.67567567567567566</v>
      </c>
      <c r="G8" s="54">
        <v>0.22522522522522523</v>
      </c>
    </row>
    <row r="9" spans="1:7" x14ac:dyDescent="0.2">
      <c r="A9" s="55" t="s">
        <v>16</v>
      </c>
      <c r="B9" s="56">
        <v>8.5365853658536592E-3</v>
      </c>
      <c r="C9" s="56">
        <v>4.8780487804878049E-3</v>
      </c>
      <c r="D9" s="56">
        <v>1.5853658536585366E-2</v>
      </c>
      <c r="E9" s="56">
        <v>7.926829268292683E-2</v>
      </c>
      <c r="F9" s="56">
        <v>0.68414634146341469</v>
      </c>
      <c r="G9" s="57">
        <v>0.2073170731707317</v>
      </c>
    </row>
    <row r="10" spans="1:7" x14ac:dyDescent="0.2">
      <c r="A10" s="52" t="s">
        <v>17</v>
      </c>
      <c r="B10" s="53">
        <v>5.3297801465689541E-3</v>
      </c>
      <c r="C10" s="53">
        <v>1.3324450366422385E-3</v>
      </c>
      <c r="D10" s="53">
        <v>1.5989340439706862E-2</v>
      </c>
      <c r="E10" s="53">
        <v>5.3297801465689541E-2</v>
      </c>
      <c r="F10" s="53">
        <v>0.69886742171885408</v>
      </c>
      <c r="G10" s="54">
        <v>0.22518321119253831</v>
      </c>
    </row>
    <row r="11" spans="1:7" x14ac:dyDescent="0.2">
      <c r="A11" s="55" t="s">
        <v>18</v>
      </c>
      <c r="B11" s="56">
        <v>9.9132589838909543E-3</v>
      </c>
      <c r="C11" s="56">
        <v>3.7174721189591076E-3</v>
      </c>
      <c r="D11" s="56">
        <v>1.6109045848822799E-2</v>
      </c>
      <c r="E11" s="56">
        <v>4.9566294919454773E-2</v>
      </c>
      <c r="F11" s="56">
        <v>0.58116480793060721</v>
      </c>
      <c r="G11" s="57">
        <v>0.3395291201982652</v>
      </c>
    </row>
    <row r="12" spans="1:7" x14ac:dyDescent="0.2">
      <c r="A12" s="52" t="s">
        <v>19</v>
      </c>
      <c r="B12" s="53">
        <v>9.2592592592592587E-3</v>
      </c>
      <c r="C12" s="53">
        <v>7.716049382716049E-3</v>
      </c>
      <c r="D12" s="53">
        <v>1.6975308641975308E-2</v>
      </c>
      <c r="E12" s="53">
        <v>4.0123456790123455E-2</v>
      </c>
      <c r="F12" s="53">
        <v>0.64660493827160492</v>
      </c>
      <c r="G12" s="54">
        <v>0.27932098765432101</v>
      </c>
    </row>
    <row r="13" spans="1:7" x14ac:dyDescent="0.2">
      <c r="A13" s="55" t="s">
        <v>20</v>
      </c>
      <c r="B13" s="56">
        <v>2.4096385542168676E-2</v>
      </c>
      <c r="C13" s="56">
        <v>0</v>
      </c>
      <c r="D13" s="56">
        <v>3.614457831325301E-2</v>
      </c>
      <c r="E13" s="56">
        <v>0.10843373493975904</v>
      </c>
      <c r="F13" s="56">
        <v>0.71084337349397586</v>
      </c>
      <c r="G13" s="57">
        <v>0.12048192771084337</v>
      </c>
    </row>
    <row r="14" spans="1:7" x14ac:dyDescent="0.2">
      <c r="A14" s="52" t="s">
        <v>21</v>
      </c>
      <c r="B14" s="53">
        <v>0</v>
      </c>
      <c r="C14" s="53">
        <v>1.7857142857142856E-2</v>
      </c>
      <c r="D14" s="53">
        <v>0.125</v>
      </c>
      <c r="E14" s="53">
        <v>8.9285714285714288E-2</v>
      </c>
      <c r="F14" s="53">
        <v>0.6428571428571429</v>
      </c>
      <c r="G14" s="54">
        <v>0.125</v>
      </c>
    </row>
    <row r="15" spans="1:7" x14ac:dyDescent="0.2">
      <c r="A15" s="55" t="s">
        <v>22</v>
      </c>
      <c r="B15" s="56">
        <v>6.7873303167420816E-3</v>
      </c>
      <c r="C15" s="56">
        <v>4.5248868778280547E-3</v>
      </c>
      <c r="D15" s="56">
        <v>1.3574660633484163E-2</v>
      </c>
      <c r="E15" s="56">
        <v>4.5248868778280542E-2</v>
      </c>
      <c r="F15" s="56">
        <v>0.62217194570135748</v>
      </c>
      <c r="G15" s="57">
        <v>0.30769230769230771</v>
      </c>
    </row>
    <row r="16" spans="1:7" x14ac:dyDescent="0.2">
      <c r="A16" s="52" t="s">
        <v>23</v>
      </c>
      <c r="B16" s="53">
        <v>0</v>
      </c>
      <c r="C16" s="53">
        <v>3.0303030303030304E-2</v>
      </c>
      <c r="D16" s="53">
        <v>6.0606060606060608E-2</v>
      </c>
      <c r="E16" s="53">
        <v>0.12121212121212122</v>
      </c>
      <c r="F16" s="53">
        <v>0.42424242424242425</v>
      </c>
      <c r="G16" s="54">
        <v>0.36363636363636365</v>
      </c>
    </row>
    <row r="17" spans="1:7" x14ac:dyDescent="0.2">
      <c r="A17" s="55" t="s">
        <v>24</v>
      </c>
      <c r="B17" s="56">
        <v>1.0101010101010102E-2</v>
      </c>
      <c r="C17" s="56">
        <v>0</v>
      </c>
      <c r="D17" s="56">
        <v>1.5151515151515152E-2</v>
      </c>
      <c r="E17" s="56">
        <v>0.12626262626262627</v>
      </c>
      <c r="F17" s="56">
        <v>0.73232323232323238</v>
      </c>
      <c r="G17" s="57">
        <v>0.11616161616161616</v>
      </c>
    </row>
    <row r="18" spans="1:7" x14ac:dyDescent="0.2">
      <c r="A18" s="52" t="s">
        <v>25</v>
      </c>
      <c r="B18" s="53">
        <v>0</v>
      </c>
      <c r="C18" s="53">
        <v>1.8867924528301886E-2</v>
      </c>
      <c r="D18" s="53">
        <v>5.6603773584905662E-2</v>
      </c>
      <c r="E18" s="53">
        <v>1.8867924528301886E-2</v>
      </c>
      <c r="F18" s="53">
        <v>0.90566037735849059</v>
      </c>
      <c r="G18" s="54">
        <v>0</v>
      </c>
    </row>
    <row r="19" spans="1:7" x14ac:dyDescent="0.2">
      <c r="A19" s="55" t="s">
        <v>26</v>
      </c>
      <c r="B19" s="56">
        <v>2.3255813953488372E-2</v>
      </c>
      <c r="C19" s="56">
        <v>0</v>
      </c>
      <c r="D19" s="56">
        <v>0.12790697674418605</v>
      </c>
      <c r="E19" s="56">
        <v>0.11627906976744186</v>
      </c>
      <c r="F19" s="56">
        <v>0.62790697674418605</v>
      </c>
      <c r="G19" s="57">
        <v>0.10465116279069768</v>
      </c>
    </row>
    <row r="20" spans="1:7" x14ac:dyDescent="0.2">
      <c r="A20" s="52" t="s">
        <v>27</v>
      </c>
      <c r="B20" s="53">
        <v>0</v>
      </c>
      <c r="C20" s="53">
        <v>0</v>
      </c>
      <c r="D20" s="53">
        <v>3.5294117647058823E-2</v>
      </c>
      <c r="E20" s="53">
        <v>8.2352941176470587E-2</v>
      </c>
      <c r="F20" s="53">
        <v>0.78823529411764703</v>
      </c>
      <c r="G20" s="54">
        <v>9.4117647058823528E-2</v>
      </c>
    </row>
    <row r="21" spans="1:7" x14ac:dyDescent="0.2">
      <c r="A21" s="55" t="s">
        <v>28</v>
      </c>
      <c r="B21" s="56">
        <v>0</v>
      </c>
      <c r="C21" s="56">
        <v>0</v>
      </c>
      <c r="D21" s="56">
        <v>0.27272727272727271</v>
      </c>
      <c r="E21" s="56">
        <v>4.5454545454545456E-2</v>
      </c>
      <c r="F21" s="56">
        <v>0.68181818181818177</v>
      </c>
      <c r="G21" s="57">
        <v>0</v>
      </c>
    </row>
    <row r="22" spans="1:7" x14ac:dyDescent="0.2">
      <c r="A22" s="52" t="s">
        <v>29</v>
      </c>
      <c r="B22" s="53">
        <v>0</v>
      </c>
      <c r="C22" s="53">
        <v>0</v>
      </c>
      <c r="D22" s="53">
        <v>1.7543859649122806E-2</v>
      </c>
      <c r="E22" s="53">
        <v>7.0175438596491224E-2</v>
      </c>
      <c r="F22" s="53">
        <v>0.56140350877192979</v>
      </c>
      <c r="G22" s="54">
        <v>0.35087719298245612</v>
      </c>
    </row>
    <row r="23" spans="1:7" x14ac:dyDescent="0.2">
      <c r="A23" s="55" t="s">
        <v>30</v>
      </c>
      <c r="B23" s="56">
        <v>8.130081300813009E-3</v>
      </c>
      <c r="C23" s="56">
        <v>8.130081300813009E-3</v>
      </c>
      <c r="D23" s="56">
        <v>4.065040650406504E-2</v>
      </c>
      <c r="E23" s="56">
        <v>5.6910569105691054E-2</v>
      </c>
      <c r="F23" s="56">
        <v>0.81300813008130079</v>
      </c>
      <c r="G23" s="57">
        <v>7.3170731707317069E-2</v>
      </c>
    </row>
    <row r="24" spans="1:7" x14ac:dyDescent="0.2">
      <c r="A24" s="52" t="s">
        <v>31</v>
      </c>
      <c r="B24" s="53">
        <v>0</v>
      </c>
      <c r="C24" s="53">
        <v>8.3333333333333329E-2</v>
      </c>
      <c r="D24" s="53">
        <v>0</v>
      </c>
      <c r="E24" s="53">
        <v>0</v>
      </c>
      <c r="F24" s="53">
        <v>0.91666666666666663</v>
      </c>
      <c r="G24" s="54">
        <v>0</v>
      </c>
    </row>
    <row r="25" spans="1:7" x14ac:dyDescent="0.2">
      <c r="A25" s="55" t="s">
        <v>32</v>
      </c>
      <c r="B25" s="56">
        <v>0</v>
      </c>
      <c r="C25" s="56">
        <v>0</v>
      </c>
      <c r="D25" s="56">
        <v>0</v>
      </c>
      <c r="E25" s="56">
        <v>0</v>
      </c>
      <c r="F25" s="56">
        <v>1</v>
      </c>
      <c r="G25" s="57">
        <v>0</v>
      </c>
    </row>
    <row r="26" spans="1:7" x14ac:dyDescent="0.2">
      <c r="A26" s="52" t="s">
        <v>33</v>
      </c>
      <c r="B26" s="53">
        <v>3.2258064516129031E-2</v>
      </c>
      <c r="C26" s="53">
        <v>1.6129032258064516E-2</v>
      </c>
      <c r="D26" s="53">
        <v>4.8387096774193547E-2</v>
      </c>
      <c r="E26" s="53">
        <v>3.2258064516129031E-2</v>
      </c>
      <c r="F26" s="53">
        <v>0.66129032258064513</v>
      </c>
      <c r="G26" s="54">
        <v>0.20967741935483872</v>
      </c>
    </row>
    <row r="27" spans="1:7" x14ac:dyDescent="0.2">
      <c r="A27" s="55" t="s">
        <v>34</v>
      </c>
      <c r="B27" s="56">
        <v>0</v>
      </c>
      <c r="C27" s="56">
        <v>0</v>
      </c>
      <c r="D27" s="56">
        <v>0</v>
      </c>
      <c r="E27" s="56">
        <v>0</v>
      </c>
      <c r="F27" s="56">
        <v>1</v>
      </c>
      <c r="G27" s="57">
        <v>0</v>
      </c>
    </row>
    <row r="28" spans="1:7" x14ac:dyDescent="0.2">
      <c r="A28" s="52" t="s">
        <v>35</v>
      </c>
      <c r="B28" s="53">
        <v>4.5454545454545456E-2</v>
      </c>
      <c r="C28" s="53">
        <v>0</v>
      </c>
      <c r="D28" s="53">
        <v>9.0909090909090912E-2</v>
      </c>
      <c r="E28" s="53">
        <v>0</v>
      </c>
      <c r="F28" s="53">
        <v>0.86363636363636365</v>
      </c>
      <c r="G28" s="54">
        <v>0</v>
      </c>
    </row>
    <row r="29" spans="1:7" x14ac:dyDescent="0.2">
      <c r="A29" s="55" t="s">
        <v>36</v>
      </c>
      <c r="B29" s="56">
        <v>0</v>
      </c>
      <c r="C29" s="56">
        <v>0</v>
      </c>
      <c r="D29" s="56">
        <v>2.0408163265306121E-2</v>
      </c>
      <c r="E29" s="56">
        <v>6.1224489795918366E-2</v>
      </c>
      <c r="F29" s="56">
        <v>0.91836734693877553</v>
      </c>
      <c r="G29" s="57">
        <v>0</v>
      </c>
    </row>
    <row r="30" spans="1:7" x14ac:dyDescent="0.2">
      <c r="A30" s="52" t="s">
        <v>37</v>
      </c>
      <c r="B30" s="53">
        <v>0</v>
      </c>
      <c r="C30" s="53">
        <v>1.2500000000000001E-2</v>
      </c>
      <c r="D30" s="53">
        <v>1.2500000000000001E-2</v>
      </c>
      <c r="E30" s="53">
        <v>6.25E-2</v>
      </c>
      <c r="F30" s="53">
        <v>0.57499999999999996</v>
      </c>
      <c r="G30" s="54">
        <v>0.33750000000000002</v>
      </c>
    </row>
    <row r="31" spans="1:7" x14ac:dyDescent="0.2">
      <c r="A31" s="55" t="s">
        <v>38</v>
      </c>
      <c r="B31" s="56">
        <v>8.3333333333333332E-3</v>
      </c>
      <c r="C31" s="56">
        <v>2.0833333333333332E-2</v>
      </c>
      <c r="D31" s="56">
        <v>1.2500000000000001E-2</v>
      </c>
      <c r="E31" s="56">
        <v>7.0833333333333331E-2</v>
      </c>
      <c r="F31" s="56">
        <v>0.6</v>
      </c>
      <c r="G31" s="57">
        <v>0.28749999999999998</v>
      </c>
    </row>
    <row r="32" spans="1:7" x14ac:dyDescent="0.2">
      <c r="A32" s="52" t="s">
        <v>39</v>
      </c>
      <c r="B32" s="53">
        <v>5.9101654846335696E-3</v>
      </c>
      <c r="C32" s="53">
        <v>9.4562647754137114E-3</v>
      </c>
      <c r="D32" s="53">
        <v>3.9007092198581561E-2</v>
      </c>
      <c r="E32" s="53">
        <v>8.9834515366430265E-2</v>
      </c>
      <c r="F32" s="53">
        <v>0.67848699763593379</v>
      </c>
      <c r="G32" s="54">
        <v>0.1773049645390071</v>
      </c>
    </row>
    <row r="33" spans="1:7" x14ac:dyDescent="0.2">
      <c r="A33" s="55" t="s">
        <v>40</v>
      </c>
      <c r="B33" s="56">
        <v>1.1834319526627219E-2</v>
      </c>
      <c r="C33" s="56">
        <v>5.9171597633136093E-3</v>
      </c>
      <c r="D33" s="56">
        <v>6.5088757396449703E-2</v>
      </c>
      <c r="E33" s="56">
        <v>6.5088757396449703E-2</v>
      </c>
      <c r="F33" s="56">
        <v>0.85207100591715978</v>
      </c>
      <c r="G33" s="57">
        <v>0</v>
      </c>
    </row>
    <row r="34" spans="1:7" x14ac:dyDescent="0.2">
      <c r="A34" s="52" t="s">
        <v>41</v>
      </c>
      <c r="B34" s="53">
        <v>2.7272727272727271E-2</v>
      </c>
      <c r="C34" s="53">
        <v>0</v>
      </c>
      <c r="D34" s="53">
        <v>9.0909090909090905E-3</v>
      </c>
      <c r="E34" s="53">
        <v>6.363636363636363E-2</v>
      </c>
      <c r="F34" s="53">
        <v>0.70909090909090911</v>
      </c>
      <c r="G34" s="54">
        <v>0.19090909090909092</v>
      </c>
    </row>
    <row r="35" spans="1:7" x14ac:dyDescent="0.2">
      <c r="A35" s="55" t="s">
        <v>42</v>
      </c>
      <c r="B35" s="56">
        <v>1.8518518518518517E-2</v>
      </c>
      <c r="C35" s="56">
        <v>0</v>
      </c>
      <c r="D35" s="56">
        <v>5.5555555555555552E-2</v>
      </c>
      <c r="E35" s="56">
        <v>0.12037037037037036</v>
      </c>
      <c r="F35" s="56">
        <v>0.64814814814814814</v>
      </c>
      <c r="G35" s="57">
        <v>0.15740740740740741</v>
      </c>
    </row>
    <row r="36" spans="1:7" x14ac:dyDescent="0.2">
      <c r="A36" s="52" t="s">
        <v>43</v>
      </c>
      <c r="B36" s="53">
        <v>0</v>
      </c>
      <c r="C36" s="53">
        <v>0</v>
      </c>
      <c r="D36" s="53">
        <v>1.3888888888888888E-2</v>
      </c>
      <c r="E36" s="53">
        <v>6.9444444444444448E-2</v>
      </c>
      <c r="F36" s="53">
        <v>0.69444444444444442</v>
      </c>
      <c r="G36" s="54">
        <v>0.22222222222222221</v>
      </c>
    </row>
    <row r="37" spans="1:7" x14ac:dyDescent="0.2">
      <c r="A37" s="55" t="s">
        <v>44</v>
      </c>
      <c r="B37" s="56">
        <v>0</v>
      </c>
      <c r="C37" s="56">
        <v>0</v>
      </c>
      <c r="D37" s="56">
        <v>4.4776119402985072E-2</v>
      </c>
      <c r="E37" s="56">
        <v>0.16417910447761194</v>
      </c>
      <c r="F37" s="56">
        <v>0.64179104477611937</v>
      </c>
      <c r="G37" s="57">
        <v>0.14925373134328357</v>
      </c>
    </row>
    <row r="38" spans="1:7" x14ac:dyDescent="0.2">
      <c r="A38" s="52" t="s">
        <v>45</v>
      </c>
      <c r="B38" s="53">
        <v>2.7027027027027029E-2</v>
      </c>
      <c r="C38" s="53">
        <v>2.7027027027027029E-2</v>
      </c>
      <c r="D38" s="53">
        <v>5.4054054054054057E-2</v>
      </c>
      <c r="E38" s="53">
        <v>8.1081081081081086E-2</v>
      </c>
      <c r="F38" s="53">
        <v>0.70270270270270274</v>
      </c>
      <c r="G38" s="54">
        <v>0.10810810810810811</v>
      </c>
    </row>
    <row r="39" spans="1:7" x14ac:dyDescent="0.2">
      <c r="A39" s="55" t="s">
        <v>46</v>
      </c>
      <c r="B39" s="56">
        <v>5.2631578947368418E-2</v>
      </c>
      <c r="C39" s="56">
        <v>0.10526315789473684</v>
      </c>
      <c r="D39" s="56">
        <v>5.2631578947368418E-2</v>
      </c>
      <c r="E39" s="56">
        <v>0.21052631578947367</v>
      </c>
      <c r="F39" s="56">
        <v>0.47368421052631576</v>
      </c>
      <c r="G39" s="57">
        <v>0.10526315789473684</v>
      </c>
    </row>
    <row r="40" spans="1:7" x14ac:dyDescent="0.2">
      <c r="A40" s="52" t="s">
        <v>47</v>
      </c>
      <c r="B40" s="53">
        <v>3.3898305084745763E-2</v>
      </c>
      <c r="C40" s="53">
        <v>0</v>
      </c>
      <c r="D40" s="53">
        <v>0.10169491525423729</v>
      </c>
      <c r="E40" s="53">
        <v>0.33898305084745761</v>
      </c>
      <c r="F40" s="53">
        <v>0.42372881355932202</v>
      </c>
      <c r="G40" s="54">
        <v>8.4745762711864403E-2</v>
      </c>
    </row>
    <row r="41" spans="1:7" x14ac:dyDescent="0.2">
      <c r="A41" s="55" t="s">
        <v>48</v>
      </c>
      <c r="B41" s="56">
        <v>4.3478260869565216E-2</v>
      </c>
      <c r="C41" s="56">
        <v>4.3478260869565216E-2</v>
      </c>
      <c r="D41" s="56">
        <v>8.6956521739130432E-2</v>
      </c>
      <c r="E41" s="56">
        <v>0.13043478260869565</v>
      </c>
      <c r="F41" s="56">
        <v>0.65217391304347827</v>
      </c>
      <c r="G41" s="57">
        <v>4.3478260869565216E-2</v>
      </c>
    </row>
    <row r="42" spans="1:7" x14ac:dyDescent="0.2">
      <c r="A42" s="52" t="s">
        <v>49</v>
      </c>
      <c r="B42" s="53">
        <v>1.1029411764705883E-2</v>
      </c>
      <c r="C42" s="53">
        <v>1.1029411764705883E-2</v>
      </c>
      <c r="D42" s="53">
        <v>2.2058823529411766E-2</v>
      </c>
      <c r="E42" s="53">
        <v>5.1470588235294115E-2</v>
      </c>
      <c r="F42" s="53">
        <v>0.71323529411764708</v>
      </c>
      <c r="G42" s="54">
        <v>0.19117647058823528</v>
      </c>
    </row>
    <row r="43" spans="1:7" x14ac:dyDescent="0.2">
      <c r="A43" s="55" t="s">
        <v>50</v>
      </c>
      <c r="B43" s="56">
        <v>1.171875E-2</v>
      </c>
      <c r="C43" s="56">
        <v>1.953125E-2</v>
      </c>
      <c r="D43" s="56">
        <v>0.1328125</v>
      </c>
      <c r="E43" s="56">
        <v>0.2578125</v>
      </c>
      <c r="F43" s="56">
        <v>0.54296875</v>
      </c>
      <c r="G43" s="57">
        <v>3.515625E-2</v>
      </c>
    </row>
    <row r="44" spans="1:7" x14ac:dyDescent="0.2">
      <c r="A44" s="52" t="s">
        <v>51</v>
      </c>
      <c r="B44" s="53">
        <v>4.4444444444444446E-2</v>
      </c>
      <c r="C44" s="53">
        <v>4.4444444444444446E-2</v>
      </c>
      <c r="D44" s="53">
        <v>0.15555555555555556</v>
      </c>
      <c r="E44" s="53">
        <v>0.2</v>
      </c>
      <c r="F44" s="53">
        <v>0.37777777777777777</v>
      </c>
      <c r="G44" s="54">
        <v>0.17777777777777778</v>
      </c>
    </row>
    <row r="45" spans="1:7" x14ac:dyDescent="0.2">
      <c r="A45" s="55" t="s">
        <v>52</v>
      </c>
      <c r="B45" s="56">
        <v>7.6923076923076927E-3</v>
      </c>
      <c r="C45" s="56">
        <v>0</v>
      </c>
      <c r="D45" s="56">
        <v>6.1538461538461542E-2</v>
      </c>
      <c r="E45" s="56">
        <v>0.13076923076923078</v>
      </c>
      <c r="F45" s="56">
        <v>0.70769230769230773</v>
      </c>
      <c r="G45" s="57">
        <v>9.2307692307692313E-2</v>
      </c>
    </row>
    <row r="46" spans="1:7" x14ac:dyDescent="0.2">
      <c r="A46" s="52" t="s">
        <v>53</v>
      </c>
      <c r="B46" s="53">
        <v>6.5040650406504065E-3</v>
      </c>
      <c r="C46" s="53">
        <v>4.8780487804878049E-3</v>
      </c>
      <c r="D46" s="53">
        <v>1.6260162601626018E-2</v>
      </c>
      <c r="E46" s="53">
        <v>5.5284552845528454E-2</v>
      </c>
      <c r="F46" s="53">
        <v>0.71056910569105691</v>
      </c>
      <c r="G46" s="54">
        <v>0.20650406504065041</v>
      </c>
    </row>
    <row r="47" spans="1:7" x14ac:dyDescent="0.2">
      <c r="A47" s="55" t="s">
        <v>54</v>
      </c>
      <c r="B47" s="56">
        <v>5.6910569105691054E-2</v>
      </c>
      <c r="C47" s="56">
        <v>8.130081300813009E-3</v>
      </c>
      <c r="D47" s="56">
        <v>2.4390243902439025E-2</v>
      </c>
      <c r="E47" s="56">
        <v>2.4390243902439025E-2</v>
      </c>
      <c r="F47" s="56">
        <v>0.77235772357723576</v>
      </c>
      <c r="G47" s="57">
        <v>0.11382113821138211</v>
      </c>
    </row>
    <row r="48" spans="1:7" x14ac:dyDescent="0.2">
      <c r="A48" s="52" t="s">
        <v>55</v>
      </c>
      <c r="B48" s="53">
        <v>0</v>
      </c>
      <c r="C48" s="53">
        <v>0</v>
      </c>
      <c r="D48" s="53">
        <v>6.0606060606060608E-2</v>
      </c>
      <c r="E48" s="53">
        <v>3.0303030303030304E-2</v>
      </c>
      <c r="F48" s="53">
        <v>0.84848484848484851</v>
      </c>
      <c r="G48" s="54">
        <v>6.0606060606060608E-2</v>
      </c>
    </row>
    <row r="49" spans="1:7" x14ac:dyDescent="0.2">
      <c r="A49" s="55" t="s">
        <v>56</v>
      </c>
      <c r="B49" s="56">
        <v>0</v>
      </c>
      <c r="C49" s="56">
        <v>2.7777777777777776E-2</v>
      </c>
      <c r="D49" s="56">
        <v>0.1111111111111111</v>
      </c>
      <c r="E49" s="56">
        <v>0.30555555555555558</v>
      </c>
      <c r="F49" s="56">
        <v>0.55555555555555558</v>
      </c>
      <c r="G49" s="57">
        <v>0</v>
      </c>
    </row>
    <row r="50" spans="1:7" x14ac:dyDescent="0.2">
      <c r="A50" s="52" t="s">
        <v>57</v>
      </c>
      <c r="B50" s="53">
        <v>0</v>
      </c>
      <c r="C50" s="53">
        <v>0</v>
      </c>
      <c r="D50" s="53">
        <v>3.3707865168539325E-2</v>
      </c>
      <c r="E50" s="53">
        <v>5.6179775280898875E-2</v>
      </c>
      <c r="F50" s="53">
        <v>0.7191011235955056</v>
      </c>
      <c r="G50" s="54">
        <v>0.19101123595505617</v>
      </c>
    </row>
    <row r="51" spans="1:7" x14ac:dyDescent="0.2">
      <c r="A51" s="55" t="s">
        <v>58</v>
      </c>
      <c r="B51" s="56">
        <v>2.3622047244094488E-2</v>
      </c>
      <c r="C51" s="56">
        <v>0</v>
      </c>
      <c r="D51" s="56">
        <v>3.1496062992125984E-2</v>
      </c>
      <c r="E51" s="56">
        <v>7.0866141732283464E-2</v>
      </c>
      <c r="F51" s="56">
        <v>0.74803149606299213</v>
      </c>
      <c r="G51" s="57">
        <v>0.12598425196850394</v>
      </c>
    </row>
    <row r="52" spans="1:7" x14ac:dyDescent="0.2">
      <c r="A52" s="52" t="s">
        <v>59</v>
      </c>
      <c r="B52" s="53">
        <v>2.6315789473684209E-2</v>
      </c>
      <c r="C52" s="53">
        <v>0</v>
      </c>
      <c r="D52" s="53">
        <v>0.15789473684210525</v>
      </c>
      <c r="E52" s="53">
        <v>0.13157894736842105</v>
      </c>
      <c r="F52" s="53">
        <v>0.68421052631578949</v>
      </c>
      <c r="G52" s="54">
        <v>0</v>
      </c>
    </row>
    <row r="53" spans="1:7" x14ac:dyDescent="0.2">
      <c r="A53" s="55" t="s">
        <v>60</v>
      </c>
      <c r="B53" s="56">
        <v>2.2935779816513763E-2</v>
      </c>
      <c r="C53" s="56">
        <v>4.5871559633027525E-3</v>
      </c>
      <c r="D53" s="56">
        <v>5.9633027522935783E-2</v>
      </c>
      <c r="E53" s="56">
        <v>9.1743119266055051E-2</v>
      </c>
      <c r="F53" s="56">
        <v>0.73853211009174313</v>
      </c>
      <c r="G53" s="57">
        <v>8.2568807339449546E-2</v>
      </c>
    </row>
    <row r="54" spans="1:7" x14ac:dyDescent="0.2">
      <c r="A54" s="52" t="s">
        <v>61</v>
      </c>
      <c r="B54" s="53">
        <v>0.13333333333333333</v>
      </c>
      <c r="C54" s="53">
        <v>0</v>
      </c>
      <c r="D54" s="53">
        <v>6.6666666666666666E-2</v>
      </c>
      <c r="E54" s="53">
        <v>0</v>
      </c>
      <c r="F54" s="53">
        <v>0.73333333333333328</v>
      </c>
      <c r="G54" s="54">
        <v>6.6666666666666666E-2</v>
      </c>
    </row>
    <row r="55" spans="1:7" x14ac:dyDescent="0.2">
      <c r="A55" s="55" t="s">
        <v>62</v>
      </c>
      <c r="B55" s="56">
        <v>0</v>
      </c>
      <c r="C55" s="56">
        <v>0</v>
      </c>
      <c r="D55" s="56">
        <v>5.8823529411764705E-2</v>
      </c>
      <c r="E55" s="56">
        <v>0</v>
      </c>
      <c r="F55" s="56">
        <v>0.94117647058823528</v>
      </c>
      <c r="G55" s="57">
        <v>0</v>
      </c>
    </row>
    <row r="56" spans="1:7" x14ac:dyDescent="0.2">
      <c r="A56" s="52" t="s">
        <v>63</v>
      </c>
      <c r="B56" s="53">
        <v>0</v>
      </c>
      <c r="C56" s="53">
        <v>0</v>
      </c>
      <c r="D56" s="53">
        <v>2.3255813953488372E-2</v>
      </c>
      <c r="E56" s="53">
        <v>6.9767441860465115E-2</v>
      </c>
      <c r="F56" s="53">
        <v>0.90697674418604646</v>
      </c>
      <c r="G56" s="54">
        <v>0</v>
      </c>
    </row>
    <row r="57" spans="1:7" x14ac:dyDescent="0.2">
      <c r="A57" s="55" t="s">
        <v>64</v>
      </c>
      <c r="B57" s="56">
        <v>5.2631578947368418E-2</v>
      </c>
      <c r="C57" s="56">
        <v>5.2631578947368418E-2</v>
      </c>
      <c r="D57" s="56">
        <v>0.10526315789473684</v>
      </c>
      <c r="E57" s="56">
        <v>5.2631578947368418E-2</v>
      </c>
      <c r="F57" s="56">
        <v>0.71052631578947367</v>
      </c>
      <c r="G57" s="57">
        <v>2.6315789473684209E-2</v>
      </c>
    </row>
    <row r="58" spans="1:7" ht="13.5" thickBot="1" x14ac:dyDescent="0.25">
      <c r="A58" s="58" t="s">
        <v>2</v>
      </c>
      <c r="B58" s="59">
        <v>7.1734281752968837E-3</v>
      </c>
      <c r="C58" s="59">
        <v>4.7621918138525529E-3</v>
      </c>
      <c r="D58" s="59">
        <v>2.501657724998493E-2</v>
      </c>
      <c r="E58" s="59">
        <v>6.8237989028874554E-2</v>
      </c>
      <c r="F58" s="59">
        <v>0.66290915667008254</v>
      </c>
      <c r="G58" s="60">
        <v>0.2318403761528724</v>
      </c>
    </row>
    <row r="59" spans="1:7" ht="13.5" thickTop="1" x14ac:dyDescent="0.2"/>
    <row r="61" spans="1:7" ht="15.95" customHeight="1" x14ac:dyDescent="0.2">
      <c r="A61" s="374" t="s">
        <v>65</v>
      </c>
      <c r="B61" s="375"/>
      <c r="C61" s="375"/>
      <c r="D61" s="375"/>
      <c r="E61" s="375"/>
      <c r="F61" s="375"/>
      <c r="G61" s="376"/>
    </row>
    <row r="62" spans="1:7" ht="15.95" customHeight="1" x14ac:dyDescent="0.2">
      <c r="A62" s="49" t="s">
        <v>4</v>
      </c>
      <c r="B62" s="50" t="s">
        <v>5</v>
      </c>
      <c r="C62" s="50" t="s">
        <v>6</v>
      </c>
      <c r="D62" s="50" t="s">
        <v>7</v>
      </c>
      <c r="E62" s="50" t="s">
        <v>8</v>
      </c>
      <c r="F62" s="50" t="s">
        <v>9</v>
      </c>
      <c r="G62" s="51" t="s">
        <v>10</v>
      </c>
    </row>
    <row r="63" spans="1:7" x14ac:dyDescent="0.2">
      <c r="A63" s="61" t="s">
        <v>13</v>
      </c>
      <c r="B63" s="53">
        <v>2.840909090909091E-3</v>
      </c>
      <c r="C63" s="53">
        <v>1.4204545454545455E-3</v>
      </c>
      <c r="D63" s="53">
        <v>1.2073863636363636E-2</v>
      </c>
      <c r="E63" s="53">
        <v>3.4090909090909088E-2</v>
      </c>
      <c r="F63" s="53">
        <v>0.79758522727272729</v>
      </c>
      <c r="G63" s="54">
        <v>0.15198863636363635</v>
      </c>
    </row>
    <row r="64" spans="1:7" x14ac:dyDescent="0.2">
      <c r="A64" s="62" t="s">
        <v>14</v>
      </c>
      <c r="B64" s="56">
        <v>9.1324200913242004E-3</v>
      </c>
      <c r="C64" s="56">
        <v>0</v>
      </c>
      <c r="D64" s="56">
        <v>1.8264840182648401E-2</v>
      </c>
      <c r="E64" s="56">
        <v>0.15525114155251141</v>
      </c>
      <c r="F64" s="56">
        <v>0.76255707762557079</v>
      </c>
      <c r="G64" s="57">
        <v>5.4794520547945202E-2</v>
      </c>
    </row>
    <row r="65" spans="1:7" x14ac:dyDescent="0.2">
      <c r="A65" s="61" t="s">
        <v>16</v>
      </c>
      <c r="B65" s="53">
        <v>1.3186813186813187E-2</v>
      </c>
      <c r="C65" s="53">
        <v>4.3956043956043956E-3</v>
      </c>
      <c r="D65" s="53">
        <v>2.6373626373626374E-2</v>
      </c>
      <c r="E65" s="53">
        <v>8.1318681318681321E-2</v>
      </c>
      <c r="F65" s="53">
        <v>0.74285714285714288</v>
      </c>
      <c r="G65" s="54">
        <v>0.13186813186813187</v>
      </c>
    </row>
    <row r="66" spans="1:7" x14ac:dyDescent="0.2">
      <c r="A66" s="62" t="s">
        <v>17</v>
      </c>
      <c r="B66" s="56">
        <v>6.4516129032258064E-3</v>
      </c>
      <c r="C66" s="56">
        <v>6.4516129032258064E-3</v>
      </c>
      <c r="D66" s="56">
        <v>1.2903225806451613E-2</v>
      </c>
      <c r="E66" s="56">
        <v>5.1612903225806452E-2</v>
      </c>
      <c r="F66" s="56">
        <v>0.74838709677419357</v>
      </c>
      <c r="G66" s="57">
        <v>0.17419354838709677</v>
      </c>
    </row>
    <row r="67" spans="1:7" x14ac:dyDescent="0.2">
      <c r="A67" s="61" t="s">
        <v>19</v>
      </c>
      <c r="B67" s="53">
        <v>4.0865384615384616E-2</v>
      </c>
      <c r="C67" s="53">
        <v>2.1634615384615384E-2</v>
      </c>
      <c r="D67" s="53">
        <v>1.9230769230769232E-2</v>
      </c>
      <c r="E67" s="53">
        <v>6.25E-2</v>
      </c>
      <c r="F67" s="53">
        <v>0.65384615384615385</v>
      </c>
      <c r="G67" s="54">
        <v>0.20192307692307693</v>
      </c>
    </row>
    <row r="68" spans="1:7" x14ac:dyDescent="0.2">
      <c r="A68" s="62" t="s">
        <v>20</v>
      </c>
      <c r="B68" s="56">
        <v>0</v>
      </c>
      <c r="C68" s="56">
        <v>0</v>
      </c>
      <c r="D68" s="56">
        <v>9.433962264150943E-3</v>
      </c>
      <c r="E68" s="56">
        <v>8.4905660377358486E-2</v>
      </c>
      <c r="F68" s="56">
        <v>0.74528301886792447</v>
      </c>
      <c r="G68" s="57">
        <v>0.16037735849056603</v>
      </c>
    </row>
    <row r="69" spans="1:7" x14ac:dyDescent="0.2">
      <c r="A69" s="61" t="s">
        <v>66</v>
      </c>
      <c r="B69" s="53">
        <v>2.2624434389140271E-2</v>
      </c>
      <c r="C69" s="53">
        <v>3.1674208144796379E-2</v>
      </c>
      <c r="D69" s="53">
        <v>2.2624434389140271E-2</v>
      </c>
      <c r="E69" s="53">
        <v>0.14932126696832579</v>
      </c>
      <c r="F69" s="53">
        <v>0.69230769230769229</v>
      </c>
      <c r="G69" s="54">
        <v>8.1447963800904979E-2</v>
      </c>
    </row>
    <row r="70" spans="1:7" x14ac:dyDescent="0.2">
      <c r="A70" s="62" t="s">
        <v>24</v>
      </c>
      <c r="B70" s="56">
        <v>0</v>
      </c>
      <c r="C70" s="56">
        <v>5.2631578947368418E-2</v>
      </c>
      <c r="D70" s="56">
        <v>0</v>
      </c>
      <c r="E70" s="56">
        <v>0.36842105263157893</v>
      </c>
      <c r="F70" s="56">
        <v>0.57894736842105265</v>
      </c>
      <c r="G70" s="57">
        <v>0</v>
      </c>
    </row>
    <row r="71" spans="1:7" x14ac:dyDescent="0.2">
      <c r="A71" s="61" t="s">
        <v>30</v>
      </c>
      <c r="B71" s="53">
        <v>0</v>
      </c>
      <c r="C71" s="53">
        <v>1.1764705882352941E-2</v>
      </c>
      <c r="D71" s="53">
        <v>3.5294117647058823E-2</v>
      </c>
      <c r="E71" s="53">
        <v>8.2352941176470587E-2</v>
      </c>
      <c r="F71" s="53">
        <v>0.76470588235294112</v>
      </c>
      <c r="G71" s="54">
        <v>0.10588235294117647</v>
      </c>
    </row>
    <row r="72" spans="1:7" x14ac:dyDescent="0.2">
      <c r="A72" s="62" t="s">
        <v>67</v>
      </c>
      <c r="B72" s="56">
        <v>2.564102564102564E-2</v>
      </c>
      <c r="C72" s="56">
        <v>0</v>
      </c>
      <c r="D72" s="56">
        <v>0</v>
      </c>
      <c r="E72" s="56">
        <v>0</v>
      </c>
      <c r="F72" s="56">
        <v>0.89743589743589747</v>
      </c>
      <c r="G72" s="57">
        <v>7.6923076923076927E-2</v>
      </c>
    </row>
    <row r="73" spans="1:7" x14ac:dyDescent="0.2">
      <c r="A73" s="61" t="s">
        <v>39</v>
      </c>
      <c r="B73" s="53">
        <v>0</v>
      </c>
      <c r="C73" s="53">
        <v>0</v>
      </c>
      <c r="D73" s="53">
        <v>7.1428571428571426E-3</v>
      </c>
      <c r="E73" s="53">
        <v>0.17142857142857143</v>
      </c>
      <c r="F73" s="53">
        <v>0.66428571428571426</v>
      </c>
      <c r="G73" s="54">
        <v>0.15714285714285714</v>
      </c>
    </row>
    <row r="74" spans="1:7" x14ac:dyDescent="0.2">
      <c r="A74" s="62" t="s">
        <v>52</v>
      </c>
      <c r="B74" s="56">
        <v>2.0408163265306121E-2</v>
      </c>
      <c r="C74" s="56">
        <v>1.020408163265306E-2</v>
      </c>
      <c r="D74" s="56">
        <v>4.0816326530612242E-2</v>
      </c>
      <c r="E74" s="56">
        <v>0.25510204081632654</v>
      </c>
      <c r="F74" s="56">
        <v>0.5714285714285714</v>
      </c>
      <c r="G74" s="57">
        <v>0.10204081632653061</v>
      </c>
    </row>
    <row r="75" spans="1:7" x14ac:dyDescent="0.2">
      <c r="A75" s="61" t="s">
        <v>68</v>
      </c>
      <c r="B75" s="53">
        <v>0</v>
      </c>
      <c r="C75" s="53">
        <v>0</v>
      </c>
      <c r="D75" s="53">
        <v>0</v>
      </c>
      <c r="E75" s="53">
        <v>0.10169491525423729</v>
      </c>
      <c r="F75" s="53">
        <v>0.61016949152542377</v>
      </c>
      <c r="G75" s="54">
        <v>0.28813559322033899</v>
      </c>
    </row>
    <row r="76" spans="1:7" ht="13.5" thickBot="1" x14ac:dyDescent="0.25">
      <c r="A76" s="63" t="s">
        <v>65</v>
      </c>
      <c r="B76" s="64">
        <v>1.1137868753762794E-2</v>
      </c>
      <c r="C76" s="64">
        <v>7.2245635159542444E-3</v>
      </c>
      <c r="D76" s="64">
        <v>1.7158338350391329E-2</v>
      </c>
      <c r="E76" s="64">
        <v>7.7664057796508132E-2</v>
      </c>
      <c r="F76" s="64">
        <v>0.74443106562311856</v>
      </c>
      <c r="G76" s="65">
        <v>0.14238410596026491</v>
      </c>
    </row>
    <row r="77" spans="1:7" ht="13.5" thickTop="1" x14ac:dyDescent="0.2"/>
  </sheetData>
  <sheetProtection algorithmName="SHA-512" hashValue="VyAgtT4amaQT8NWhqVkMjIXCImfiP1p7fN2xOD7REb8J3zdSvcSKaCA7O0ufaKQcSbBlOJUCHmDGU8Xacdn4zA==" saltValue="OSIw5VhvWZqnPabWFzoTlg==" spinCount="100000" sheet="1" objects="1" scenarios="1" insertColumns="0" insertRows="0" sort="0" autoFilter="0"/>
  <mergeCells count="2">
    <mergeCell ref="A4:G4"/>
    <mergeCell ref="A61:G6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AB20-9EF2-4E98-8343-7CC829B67AAF}">
  <dimension ref="A1:R70"/>
  <sheetViews>
    <sheetView zoomScale="115" zoomScaleNormal="115" workbookViewId="0">
      <selection activeCell="D44" sqref="D44"/>
    </sheetView>
  </sheetViews>
  <sheetFormatPr defaultRowHeight="12.75" x14ac:dyDescent="0.2"/>
  <cols>
    <col min="1" max="1" width="9.140625" style="3"/>
    <col min="2" max="2" width="29.28515625" style="3" customWidth="1"/>
    <col min="3" max="3" width="9.140625" style="3"/>
    <col min="4" max="4" width="14.85546875" style="3" customWidth="1"/>
    <col min="5" max="6" width="13.28515625" style="3" customWidth="1"/>
    <col min="7" max="7" width="15.85546875" style="3" customWidth="1"/>
    <col min="8" max="16384" width="9.140625" style="3"/>
  </cols>
  <sheetData>
    <row r="1" spans="1:18" ht="15.75" customHeight="1" x14ac:dyDescent="0.2">
      <c r="A1" s="6" t="s">
        <v>424</v>
      </c>
      <c r="C1" s="277"/>
      <c r="D1" s="277"/>
      <c r="E1" s="277"/>
      <c r="F1" s="277"/>
      <c r="G1" s="277"/>
      <c r="H1" s="354"/>
    </row>
    <row r="2" spans="1:18" ht="15.75" customHeight="1" x14ac:dyDescent="0.2">
      <c r="A2" s="6" t="s">
        <v>425</v>
      </c>
      <c r="C2" s="277"/>
      <c r="D2" s="277"/>
      <c r="E2" s="277"/>
      <c r="F2" s="277"/>
      <c r="G2" s="277"/>
      <c r="H2" s="354"/>
    </row>
    <row r="3" spans="1:18" x14ac:dyDescent="0.2">
      <c r="A3" s="6" t="s">
        <v>426</v>
      </c>
      <c r="C3" s="13"/>
      <c r="D3" s="13"/>
      <c r="E3" s="13"/>
      <c r="F3" s="13"/>
      <c r="G3" s="13"/>
      <c r="R3" s="358"/>
    </row>
    <row r="4" spans="1:18" x14ac:dyDescent="0.2">
      <c r="A4" s="6"/>
      <c r="C4" s="277"/>
      <c r="D4" s="277"/>
      <c r="E4" s="277"/>
      <c r="F4" s="277"/>
      <c r="G4" s="277"/>
      <c r="H4" s="354"/>
    </row>
    <row r="5" spans="1:18" s="267" customFormat="1" ht="39.950000000000003" customHeight="1" x14ac:dyDescent="0.2">
      <c r="A5" s="278" t="s">
        <v>75</v>
      </c>
      <c r="B5" s="279" t="s">
        <v>4</v>
      </c>
      <c r="C5" s="280" t="s">
        <v>311</v>
      </c>
      <c r="D5" s="281" t="s">
        <v>427</v>
      </c>
      <c r="E5" s="281" t="s">
        <v>428</v>
      </c>
      <c r="F5" s="281" t="s">
        <v>429</v>
      </c>
      <c r="G5" s="282" t="s">
        <v>430</v>
      </c>
      <c r="K5" s="3"/>
      <c r="L5" s="3"/>
      <c r="M5" s="3"/>
      <c r="N5" s="3"/>
      <c r="R5" s="12"/>
    </row>
    <row r="6" spans="1:18" x14ac:dyDescent="0.2">
      <c r="A6" s="148" t="s">
        <v>102</v>
      </c>
      <c r="B6" s="179" t="s">
        <v>22</v>
      </c>
      <c r="C6" s="188">
        <v>1148</v>
      </c>
      <c r="D6" s="70">
        <v>2255163.0529999998</v>
      </c>
      <c r="E6" s="70">
        <v>1964.4277465156792</v>
      </c>
      <c r="F6" s="70">
        <v>2048047.17</v>
      </c>
      <c r="G6" s="71">
        <v>1784.0132142857142</v>
      </c>
    </row>
    <row r="7" spans="1:18" x14ac:dyDescent="0.2">
      <c r="A7" s="152" t="s">
        <v>103</v>
      </c>
      <c r="B7" s="181" t="s">
        <v>15</v>
      </c>
      <c r="C7" s="189">
        <v>585</v>
      </c>
      <c r="D7" s="73">
        <v>1194061.9550000001</v>
      </c>
      <c r="E7" s="73">
        <v>2041.1315470085472</v>
      </c>
      <c r="F7" s="73">
        <v>1046583.099</v>
      </c>
      <c r="G7" s="74">
        <v>1789.0309384615384</v>
      </c>
    </row>
    <row r="8" spans="1:18" x14ac:dyDescent="0.2">
      <c r="A8" s="148" t="s">
        <v>104</v>
      </c>
      <c r="B8" s="179" t="s">
        <v>60</v>
      </c>
      <c r="C8" s="188">
        <v>446</v>
      </c>
      <c r="D8" s="70">
        <v>916825.65899999999</v>
      </c>
      <c r="E8" s="70">
        <v>2055.6629125560539</v>
      </c>
      <c r="F8" s="70">
        <v>802676.65899999999</v>
      </c>
      <c r="G8" s="71">
        <v>1799.7234506726456</v>
      </c>
    </row>
    <row r="9" spans="1:18" x14ac:dyDescent="0.2">
      <c r="A9" s="152" t="s">
        <v>105</v>
      </c>
      <c r="B9" s="181" t="s">
        <v>20</v>
      </c>
      <c r="C9" s="189">
        <v>557</v>
      </c>
      <c r="D9" s="73">
        <v>1216337.439</v>
      </c>
      <c r="E9" s="73">
        <v>2183.7296929982049</v>
      </c>
      <c r="F9" s="73">
        <v>964033.05099999998</v>
      </c>
      <c r="G9" s="74">
        <v>1730.7595170556554</v>
      </c>
    </row>
    <row r="10" spans="1:18" x14ac:dyDescent="0.2">
      <c r="A10" s="148" t="s">
        <v>106</v>
      </c>
      <c r="B10" s="179" t="s">
        <v>14</v>
      </c>
      <c r="C10" s="188">
        <v>4959</v>
      </c>
      <c r="D10" s="70">
        <v>10956942.636</v>
      </c>
      <c r="E10" s="70">
        <v>2209.5064803387781</v>
      </c>
      <c r="F10" s="70">
        <v>9248109.5399999991</v>
      </c>
      <c r="G10" s="71">
        <v>1864.9142044767088</v>
      </c>
    </row>
    <row r="11" spans="1:18" x14ac:dyDescent="0.2">
      <c r="A11" s="152" t="s">
        <v>107</v>
      </c>
      <c r="B11" s="181" t="s">
        <v>16</v>
      </c>
      <c r="C11" s="189">
        <v>2328</v>
      </c>
      <c r="D11" s="73">
        <v>5218399.375</v>
      </c>
      <c r="E11" s="73">
        <v>2241.5804875429553</v>
      </c>
      <c r="F11" s="73">
        <v>4244218.0989999995</v>
      </c>
      <c r="G11" s="74">
        <v>1823.1177401202747</v>
      </c>
    </row>
    <row r="12" spans="1:18" x14ac:dyDescent="0.2">
      <c r="A12" s="148" t="s">
        <v>108</v>
      </c>
      <c r="B12" s="179" t="s">
        <v>39</v>
      </c>
      <c r="C12" s="188">
        <v>2593</v>
      </c>
      <c r="D12" s="70">
        <v>5815785.0699999984</v>
      </c>
      <c r="E12" s="70">
        <v>2242.8789317392975</v>
      </c>
      <c r="F12" s="70">
        <v>4504677.993999999</v>
      </c>
      <c r="G12" s="71">
        <v>1737.2456590821439</v>
      </c>
    </row>
    <row r="13" spans="1:18" x14ac:dyDescent="0.2">
      <c r="A13" s="152" t="s">
        <v>109</v>
      </c>
      <c r="B13" s="181" t="s">
        <v>13</v>
      </c>
      <c r="C13" s="189">
        <v>14461</v>
      </c>
      <c r="D13" s="73">
        <v>33027755.861999996</v>
      </c>
      <c r="E13" s="73">
        <v>2283.9192214922891</v>
      </c>
      <c r="F13" s="73">
        <v>25038181.957999997</v>
      </c>
      <c r="G13" s="74">
        <v>1731.4281140999929</v>
      </c>
    </row>
    <row r="14" spans="1:18" x14ac:dyDescent="0.2">
      <c r="A14" s="148" t="s">
        <v>110</v>
      </c>
      <c r="B14" s="179" t="s">
        <v>52</v>
      </c>
      <c r="C14" s="188">
        <v>547</v>
      </c>
      <c r="D14" s="70">
        <v>1261785.3629999999</v>
      </c>
      <c r="E14" s="70">
        <v>2306.7374095063983</v>
      </c>
      <c r="F14" s="70">
        <v>1040657.3629999999</v>
      </c>
      <c r="G14" s="71">
        <v>1902.4814680073125</v>
      </c>
    </row>
    <row r="15" spans="1:18" x14ac:dyDescent="0.2">
      <c r="A15" s="152" t="s">
        <v>111</v>
      </c>
      <c r="B15" s="181" t="s">
        <v>18</v>
      </c>
      <c r="C15" s="189">
        <v>1835</v>
      </c>
      <c r="D15" s="73">
        <v>4244147.5010000002</v>
      </c>
      <c r="E15" s="73">
        <v>2312.8869215258856</v>
      </c>
      <c r="F15" s="73">
        <v>3443786.8110000002</v>
      </c>
      <c r="G15" s="74">
        <v>1876.7230577656676</v>
      </c>
    </row>
    <row r="16" spans="1:18" x14ac:dyDescent="0.2">
      <c r="A16" s="148" t="s">
        <v>112</v>
      </c>
      <c r="B16" s="179" t="s">
        <v>17</v>
      </c>
      <c r="C16" s="188">
        <v>3947</v>
      </c>
      <c r="D16" s="70">
        <v>9163889.7869999986</v>
      </c>
      <c r="E16" s="70">
        <v>2321.7354413478588</v>
      </c>
      <c r="F16" s="70">
        <v>7670459.6349999988</v>
      </c>
      <c r="G16" s="71">
        <v>1943.3644882189001</v>
      </c>
    </row>
    <row r="17" spans="1:7" x14ac:dyDescent="0.2">
      <c r="A17" s="152" t="s">
        <v>113</v>
      </c>
      <c r="B17" s="181" t="s">
        <v>19</v>
      </c>
      <c r="C17" s="189">
        <v>2626</v>
      </c>
      <c r="D17" s="73">
        <v>6206358.9950000001</v>
      </c>
      <c r="E17" s="73">
        <v>2363.4268830921555</v>
      </c>
      <c r="F17" s="73">
        <v>5710896.551</v>
      </c>
      <c r="G17" s="74">
        <v>2174.7511618431072</v>
      </c>
    </row>
    <row r="18" spans="1:7" x14ac:dyDescent="0.2">
      <c r="A18" s="148" t="s">
        <v>114</v>
      </c>
      <c r="B18" s="179" t="s">
        <v>40</v>
      </c>
      <c r="C18" s="188">
        <v>332</v>
      </c>
      <c r="D18" s="70">
        <v>806935.46700000006</v>
      </c>
      <c r="E18" s="70">
        <v>2430.5285150602413</v>
      </c>
      <c r="F18" s="70">
        <v>734233.62300000002</v>
      </c>
      <c r="G18" s="71">
        <v>2211.5470572289159</v>
      </c>
    </row>
    <row r="19" spans="1:7" x14ac:dyDescent="0.2">
      <c r="A19" s="152" t="s">
        <v>330</v>
      </c>
      <c r="B19" s="181" t="s">
        <v>30</v>
      </c>
      <c r="C19" s="189">
        <v>477</v>
      </c>
      <c r="D19" s="73">
        <v>1171746.6160000002</v>
      </c>
      <c r="E19" s="73">
        <v>2456.4918574423482</v>
      </c>
      <c r="F19" s="73">
        <v>976252.31600000011</v>
      </c>
      <c r="G19" s="74">
        <v>2046.6505576519919</v>
      </c>
    </row>
    <row r="20" spans="1:7" x14ac:dyDescent="0.2">
      <c r="A20" s="148" t="s">
        <v>331</v>
      </c>
      <c r="B20" s="179" t="s">
        <v>25</v>
      </c>
      <c r="C20" s="188">
        <v>108</v>
      </c>
      <c r="D20" s="70">
        <v>278396.16200000001</v>
      </c>
      <c r="E20" s="70">
        <v>2577.7422407407407</v>
      </c>
      <c r="F20" s="70">
        <v>234442.516</v>
      </c>
      <c r="G20" s="71">
        <v>2170.7640370370373</v>
      </c>
    </row>
    <row r="21" spans="1:7" x14ac:dyDescent="0.2">
      <c r="A21" s="152" t="s">
        <v>332</v>
      </c>
      <c r="B21" s="181" t="s">
        <v>54</v>
      </c>
      <c r="C21" s="189">
        <v>243</v>
      </c>
      <c r="D21" s="73">
        <v>641255.6050000001</v>
      </c>
      <c r="E21" s="73">
        <v>2638.9119547325108</v>
      </c>
      <c r="F21" s="73">
        <v>557497.60900000005</v>
      </c>
      <c r="G21" s="74">
        <v>2294.2288436213994</v>
      </c>
    </row>
    <row r="22" spans="1:7" x14ac:dyDescent="0.2">
      <c r="A22" s="148" t="s">
        <v>123</v>
      </c>
      <c r="B22" s="179" t="s">
        <v>43</v>
      </c>
      <c r="C22" s="188">
        <v>175</v>
      </c>
      <c r="D22" s="70">
        <v>463809.68699999998</v>
      </c>
      <c r="E22" s="70">
        <v>2650.3410685714284</v>
      </c>
      <c r="F22" s="70">
        <v>417097.45499999996</v>
      </c>
      <c r="G22" s="71">
        <v>2383.4140285714284</v>
      </c>
    </row>
    <row r="23" spans="1:7" x14ac:dyDescent="0.2">
      <c r="A23" s="152" t="s">
        <v>124</v>
      </c>
      <c r="B23" s="181" t="s">
        <v>37</v>
      </c>
      <c r="C23" s="189">
        <v>176</v>
      </c>
      <c r="D23" s="73">
        <v>469596.86099999998</v>
      </c>
      <c r="E23" s="73">
        <v>2668.1639829545452</v>
      </c>
      <c r="F23" s="73">
        <v>385294.39999999997</v>
      </c>
      <c r="G23" s="74">
        <v>2189.1727272727271</v>
      </c>
    </row>
    <row r="24" spans="1:7" x14ac:dyDescent="0.2">
      <c r="A24" s="148" t="s">
        <v>125</v>
      </c>
      <c r="B24" s="179" t="s">
        <v>66</v>
      </c>
      <c r="C24" s="188">
        <v>539</v>
      </c>
      <c r="D24" s="70">
        <v>1450177.429</v>
      </c>
      <c r="E24" s="70">
        <v>2690.4961576994433</v>
      </c>
      <c r="F24" s="70">
        <v>1268780.425</v>
      </c>
      <c r="G24" s="71">
        <v>2353.9525510204085</v>
      </c>
    </row>
    <row r="25" spans="1:7" x14ac:dyDescent="0.2">
      <c r="A25" s="152" t="s">
        <v>126</v>
      </c>
      <c r="B25" s="181" t="s">
        <v>68</v>
      </c>
      <c r="C25" s="189">
        <v>243</v>
      </c>
      <c r="D25" s="73">
        <v>666509.23600000003</v>
      </c>
      <c r="E25" s="73">
        <v>2742.836362139918</v>
      </c>
      <c r="F25" s="73">
        <v>600724.24</v>
      </c>
      <c r="G25" s="74">
        <v>2472.1162139917697</v>
      </c>
    </row>
    <row r="26" spans="1:7" x14ac:dyDescent="0.2">
      <c r="A26" s="148" t="s">
        <v>127</v>
      </c>
      <c r="B26" s="179" t="s">
        <v>29</v>
      </c>
      <c r="C26" s="188">
        <v>126</v>
      </c>
      <c r="D26" s="70">
        <v>352039.42700000003</v>
      </c>
      <c r="E26" s="70">
        <v>2793.9637063492064</v>
      </c>
      <c r="F26" s="70">
        <v>325060.69100000005</v>
      </c>
      <c r="G26" s="71">
        <v>2579.8467539682542</v>
      </c>
    </row>
    <row r="27" spans="1:7" x14ac:dyDescent="0.2">
      <c r="A27" s="152" t="s">
        <v>128</v>
      </c>
      <c r="B27" s="181" t="s">
        <v>27</v>
      </c>
      <c r="C27" s="189">
        <v>159</v>
      </c>
      <c r="D27" s="73">
        <v>451992.114</v>
      </c>
      <c r="E27" s="73">
        <v>2842.7176981132075</v>
      </c>
      <c r="F27" s="73">
        <v>422905.734</v>
      </c>
      <c r="G27" s="74">
        <v>2659.7844905660377</v>
      </c>
    </row>
    <row r="28" spans="1:7" x14ac:dyDescent="0.2">
      <c r="A28" s="148" t="s">
        <v>129</v>
      </c>
      <c r="B28" s="179" t="s">
        <v>42</v>
      </c>
      <c r="C28" s="188">
        <v>259</v>
      </c>
      <c r="D28" s="70">
        <v>745562.31799999997</v>
      </c>
      <c r="E28" s="70">
        <v>2878.6189884169885</v>
      </c>
      <c r="F28" s="70">
        <v>645377.14999999991</v>
      </c>
      <c r="G28" s="71">
        <v>2491.8036679536676</v>
      </c>
    </row>
    <row r="29" spans="1:7" x14ac:dyDescent="0.2">
      <c r="A29" s="152" t="s">
        <v>130</v>
      </c>
      <c r="B29" s="181" t="s">
        <v>53</v>
      </c>
      <c r="C29" s="189">
        <v>1533</v>
      </c>
      <c r="D29" s="73">
        <v>4440609.25</v>
      </c>
      <c r="E29" s="73">
        <v>2896.6792237442924</v>
      </c>
      <c r="F29" s="73">
        <v>3910494.1869999999</v>
      </c>
      <c r="G29" s="74">
        <v>2550.8768343118068</v>
      </c>
    </row>
    <row r="30" spans="1:7" x14ac:dyDescent="0.2">
      <c r="A30" s="148" t="s">
        <v>131</v>
      </c>
      <c r="B30" s="179" t="s">
        <v>24</v>
      </c>
      <c r="C30" s="188">
        <v>472</v>
      </c>
      <c r="D30" s="70">
        <v>1381331.0190000001</v>
      </c>
      <c r="E30" s="70">
        <v>2926.5487690677969</v>
      </c>
      <c r="F30" s="70">
        <v>1154413.3470000001</v>
      </c>
      <c r="G30" s="71">
        <v>2445.7909894067798</v>
      </c>
    </row>
    <row r="31" spans="1:7" x14ac:dyDescent="0.2">
      <c r="A31" s="152" t="s">
        <v>132</v>
      </c>
      <c r="B31" s="181" t="s">
        <v>50</v>
      </c>
      <c r="C31" s="189">
        <v>681</v>
      </c>
      <c r="D31" s="73">
        <v>2030524.1039999998</v>
      </c>
      <c r="E31" s="73">
        <v>2981.6800352422906</v>
      </c>
      <c r="F31" s="73">
        <v>1667462.1999999997</v>
      </c>
      <c r="G31" s="74">
        <v>2448.5494860499261</v>
      </c>
    </row>
    <row r="32" spans="1:7" x14ac:dyDescent="0.2">
      <c r="A32" s="148" t="s">
        <v>133</v>
      </c>
      <c r="B32" s="179" t="s">
        <v>49</v>
      </c>
      <c r="C32" s="188">
        <v>711</v>
      </c>
      <c r="D32" s="70">
        <v>2121971.3689999999</v>
      </c>
      <c r="E32" s="70">
        <v>2984.4885639943741</v>
      </c>
      <c r="F32" s="70">
        <v>1692603.4609999999</v>
      </c>
      <c r="G32" s="71">
        <v>2380.5955850914202</v>
      </c>
    </row>
    <row r="33" spans="1:7" x14ac:dyDescent="0.2">
      <c r="A33" s="152" t="s">
        <v>134</v>
      </c>
      <c r="B33" s="181" t="s">
        <v>41</v>
      </c>
      <c r="C33" s="189">
        <v>218</v>
      </c>
      <c r="D33" s="73">
        <v>663782.43200000003</v>
      </c>
      <c r="E33" s="73">
        <v>3044.8735412844039</v>
      </c>
      <c r="F33" s="73">
        <v>541193.43200000003</v>
      </c>
      <c r="G33" s="74">
        <v>2482.5386788990827</v>
      </c>
    </row>
    <row r="34" spans="1:7" x14ac:dyDescent="0.2">
      <c r="A34" s="148" t="s">
        <v>135</v>
      </c>
      <c r="B34" s="179" t="s">
        <v>59</v>
      </c>
      <c r="C34" s="188">
        <v>106</v>
      </c>
      <c r="D34" s="70">
        <v>325645.49200000003</v>
      </c>
      <c r="E34" s="70">
        <v>3072.1272830188682</v>
      </c>
      <c r="F34" s="70">
        <v>300546.78000000003</v>
      </c>
      <c r="G34" s="71">
        <v>2835.3469811320756</v>
      </c>
    </row>
    <row r="35" spans="1:7" x14ac:dyDescent="0.2">
      <c r="A35" s="152" t="s">
        <v>136</v>
      </c>
      <c r="B35" s="181" t="s">
        <v>21</v>
      </c>
      <c r="C35" s="189">
        <v>158</v>
      </c>
      <c r="D35" s="73">
        <v>491148.38300000003</v>
      </c>
      <c r="E35" s="73">
        <v>3108.5340696202534</v>
      </c>
      <c r="F35" s="73">
        <v>443689.17500000005</v>
      </c>
      <c r="G35" s="74">
        <v>2808.1593354430383</v>
      </c>
    </row>
    <row r="36" spans="1:7" x14ac:dyDescent="0.2">
      <c r="A36" s="148" t="s">
        <v>137</v>
      </c>
      <c r="B36" s="179" t="s">
        <v>57</v>
      </c>
      <c r="C36" s="188">
        <v>220</v>
      </c>
      <c r="D36" s="70">
        <v>694177.00399999996</v>
      </c>
      <c r="E36" s="70">
        <v>3155.3500181818181</v>
      </c>
      <c r="F36" s="70">
        <v>607958.96</v>
      </c>
      <c r="G36" s="71">
        <v>2763.449818181818</v>
      </c>
    </row>
    <row r="37" spans="1:7" x14ac:dyDescent="0.2">
      <c r="A37" s="152" t="s">
        <v>92</v>
      </c>
      <c r="B37" s="181" t="s">
        <v>38</v>
      </c>
      <c r="C37" s="189">
        <v>532</v>
      </c>
      <c r="D37" s="73">
        <v>1700161.0279999999</v>
      </c>
      <c r="E37" s="73">
        <v>3195.7914060150374</v>
      </c>
      <c r="F37" s="73">
        <v>1478969.02</v>
      </c>
      <c r="G37" s="74">
        <v>2780.0169548872182</v>
      </c>
    </row>
    <row r="38" spans="1:7" x14ac:dyDescent="0.2">
      <c r="A38" s="148" t="s">
        <v>138</v>
      </c>
      <c r="B38" s="179" t="s">
        <v>26</v>
      </c>
      <c r="C38" s="188">
        <v>211</v>
      </c>
      <c r="D38" s="70">
        <v>676794.78200000012</v>
      </c>
      <c r="E38" s="70">
        <v>3207.5582085308065</v>
      </c>
      <c r="F38" s="70">
        <v>633565.43000000017</v>
      </c>
      <c r="G38" s="71">
        <v>3002.6797630331762</v>
      </c>
    </row>
    <row r="39" spans="1:7" x14ac:dyDescent="0.2">
      <c r="A39" s="152" t="s">
        <v>139</v>
      </c>
      <c r="B39" s="181" t="s">
        <v>33</v>
      </c>
      <c r="C39" s="189">
        <v>117</v>
      </c>
      <c r="D39" s="73">
        <v>384855.12199999997</v>
      </c>
      <c r="E39" s="73">
        <v>3289.3600170940167</v>
      </c>
      <c r="F39" s="73">
        <v>344182.56799999997</v>
      </c>
      <c r="G39" s="74">
        <v>2941.7313504273502</v>
      </c>
    </row>
    <row r="40" spans="1:7" x14ac:dyDescent="0.2">
      <c r="A40" s="148" t="s">
        <v>140</v>
      </c>
      <c r="B40" s="179" t="s">
        <v>67</v>
      </c>
      <c r="C40" s="188">
        <v>66</v>
      </c>
      <c r="D40" s="70">
        <v>217997.81200000001</v>
      </c>
      <c r="E40" s="70">
        <v>3302.9971515151515</v>
      </c>
      <c r="F40" s="70">
        <v>207219.62</v>
      </c>
      <c r="G40" s="71">
        <v>3139.6912121212122</v>
      </c>
    </row>
    <row r="41" spans="1:7" x14ac:dyDescent="0.2">
      <c r="A41" s="152" t="s">
        <v>335</v>
      </c>
      <c r="B41" s="181" t="s">
        <v>58</v>
      </c>
      <c r="C41" s="189">
        <v>230</v>
      </c>
      <c r="D41" s="73">
        <v>776422</v>
      </c>
      <c r="E41" s="73">
        <v>3375.7478260869566</v>
      </c>
      <c r="F41" s="73">
        <v>680489</v>
      </c>
      <c r="G41" s="74">
        <v>2958.6478260869567</v>
      </c>
    </row>
    <row r="42" spans="1:7" x14ac:dyDescent="0.2">
      <c r="A42" s="148" t="s">
        <v>336</v>
      </c>
      <c r="B42" s="179" t="s">
        <v>46</v>
      </c>
      <c r="C42" s="188">
        <v>50</v>
      </c>
      <c r="D42" s="70">
        <v>174701.16399999999</v>
      </c>
      <c r="E42" s="70">
        <v>3494.0232799999999</v>
      </c>
      <c r="F42" s="70">
        <v>152230.16399999999</v>
      </c>
      <c r="G42" s="71">
        <v>3044.6032799999998</v>
      </c>
    </row>
    <row r="43" spans="1:7" x14ac:dyDescent="0.2">
      <c r="A43" s="152" t="s">
        <v>142</v>
      </c>
      <c r="B43" s="181" t="s">
        <v>28</v>
      </c>
      <c r="C43" s="189">
        <v>84</v>
      </c>
      <c r="D43" s="73">
        <v>297178.984</v>
      </c>
      <c r="E43" s="73">
        <v>3537.8450476190474</v>
      </c>
      <c r="F43" s="73">
        <v>265818.02799999999</v>
      </c>
      <c r="G43" s="74">
        <v>3164.5003333333334</v>
      </c>
    </row>
    <row r="44" spans="1:7" x14ac:dyDescent="0.2">
      <c r="A44" s="148" t="s">
        <v>143</v>
      </c>
      <c r="B44" s="179" t="s">
        <v>64</v>
      </c>
      <c r="C44" s="188">
        <v>113</v>
      </c>
      <c r="D44" s="70">
        <v>409527.24599999998</v>
      </c>
      <c r="E44" s="70">
        <v>3624.1349203539821</v>
      </c>
      <c r="F44" s="70">
        <v>365269.55199999997</v>
      </c>
      <c r="G44" s="71">
        <v>3232.4739115044244</v>
      </c>
    </row>
    <row r="45" spans="1:7" x14ac:dyDescent="0.2">
      <c r="A45" s="152" t="s">
        <v>144</v>
      </c>
      <c r="B45" s="181" t="s">
        <v>45</v>
      </c>
      <c r="C45" s="189">
        <v>56</v>
      </c>
      <c r="D45" s="73">
        <v>205600.755</v>
      </c>
      <c r="E45" s="73">
        <v>3671.4420535714285</v>
      </c>
      <c r="F45" s="73">
        <v>160705.84</v>
      </c>
      <c r="G45" s="74">
        <v>2869.747142857143</v>
      </c>
    </row>
    <row r="46" spans="1:7" x14ac:dyDescent="0.2">
      <c r="A46" s="148" t="s">
        <v>145</v>
      </c>
      <c r="B46" s="179" t="s">
        <v>35</v>
      </c>
      <c r="C46" s="188">
        <v>42</v>
      </c>
      <c r="D46" s="70">
        <v>154319.38400000002</v>
      </c>
      <c r="E46" s="70">
        <v>3674.2710476190482</v>
      </c>
      <c r="F46" s="70">
        <v>142030.38400000002</v>
      </c>
      <c r="G46" s="71">
        <v>3381.6758095238101</v>
      </c>
    </row>
    <row r="47" spans="1:7" x14ac:dyDescent="0.2">
      <c r="A47" s="152" t="s">
        <v>146</v>
      </c>
      <c r="B47" s="181" t="s">
        <v>48</v>
      </c>
      <c r="C47" s="189">
        <v>56</v>
      </c>
      <c r="D47" s="73">
        <v>205852.57500000001</v>
      </c>
      <c r="E47" s="73">
        <v>3675.9388392857145</v>
      </c>
      <c r="F47" s="73">
        <v>166974.16200000001</v>
      </c>
      <c r="G47" s="74">
        <v>2981.6814642857144</v>
      </c>
    </row>
    <row r="48" spans="1:7" x14ac:dyDescent="0.2">
      <c r="A48" s="148" t="s">
        <v>147</v>
      </c>
      <c r="B48" s="179" t="s">
        <v>63</v>
      </c>
      <c r="C48" s="188">
        <v>156</v>
      </c>
      <c r="D48" s="70">
        <v>587173.58499999996</v>
      </c>
      <c r="E48" s="70">
        <v>3763.9332371794872</v>
      </c>
      <c r="F48" s="70">
        <v>529336.33299999998</v>
      </c>
      <c r="G48" s="71">
        <v>3393.1816217948717</v>
      </c>
    </row>
    <row r="49" spans="1:7" x14ac:dyDescent="0.2">
      <c r="A49" s="152" t="s">
        <v>148</v>
      </c>
      <c r="B49" s="181" t="s">
        <v>36</v>
      </c>
      <c r="C49" s="189">
        <v>138</v>
      </c>
      <c r="D49" s="73">
        <v>519847.62400000001</v>
      </c>
      <c r="E49" s="73">
        <v>3767.0117681159422</v>
      </c>
      <c r="F49" s="73">
        <v>456151.68400000001</v>
      </c>
      <c r="G49" s="74">
        <v>3305.4469855072466</v>
      </c>
    </row>
    <row r="50" spans="1:7" x14ac:dyDescent="0.2">
      <c r="A50" s="148" t="s">
        <v>149</v>
      </c>
      <c r="B50" s="179" t="s">
        <v>44</v>
      </c>
      <c r="C50" s="188">
        <v>75</v>
      </c>
      <c r="D50" s="70">
        <v>285290.342</v>
      </c>
      <c r="E50" s="70">
        <v>3803.8712266666666</v>
      </c>
      <c r="F50" s="70">
        <v>248020.886</v>
      </c>
      <c r="G50" s="71">
        <v>3306.9451466666665</v>
      </c>
    </row>
    <row r="51" spans="1:7" x14ac:dyDescent="0.2">
      <c r="A51" s="152" t="s">
        <v>99</v>
      </c>
      <c r="B51" s="181" t="s">
        <v>51</v>
      </c>
      <c r="C51" s="189">
        <v>73</v>
      </c>
      <c r="D51" s="73">
        <v>290449.14600000001</v>
      </c>
      <c r="E51" s="73">
        <v>3978.7554246575341</v>
      </c>
      <c r="F51" s="73">
        <v>246620.35800000001</v>
      </c>
      <c r="G51" s="74">
        <v>3378.3610684931509</v>
      </c>
    </row>
    <row r="52" spans="1:7" x14ac:dyDescent="0.2">
      <c r="A52" s="148" t="s">
        <v>150</v>
      </c>
      <c r="B52" s="179" t="s">
        <v>23</v>
      </c>
      <c r="C52" s="188">
        <v>90</v>
      </c>
      <c r="D52" s="70">
        <v>371087.70699999999</v>
      </c>
      <c r="E52" s="70">
        <v>4123.1967444444444</v>
      </c>
      <c r="F52" s="70">
        <v>305033.07500000001</v>
      </c>
      <c r="G52" s="71">
        <v>3389.256388888889</v>
      </c>
    </row>
    <row r="53" spans="1:7" x14ac:dyDescent="0.2">
      <c r="A53" s="152" t="s">
        <v>151</v>
      </c>
      <c r="B53" s="181" t="s">
        <v>55</v>
      </c>
      <c r="C53" s="189">
        <v>49</v>
      </c>
      <c r="D53" s="73">
        <v>210788.38399999999</v>
      </c>
      <c r="E53" s="73">
        <v>4301.8037551020407</v>
      </c>
      <c r="F53" s="73">
        <v>189584.565</v>
      </c>
      <c r="G53" s="74">
        <v>3869.0727551020409</v>
      </c>
    </row>
    <row r="54" spans="1:7" x14ac:dyDescent="0.2">
      <c r="A54" s="148" t="s">
        <v>152</v>
      </c>
      <c r="B54" s="179" t="s">
        <v>32</v>
      </c>
      <c r="C54" s="188">
        <v>31</v>
      </c>
      <c r="D54" s="70">
        <v>138877.32699999999</v>
      </c>
      <c r="E54" s="70">
        <v>4479.9137741935483</v>
      </c>
      <c r="F54" s="70">
        <v>116570.81499999999</v>
      </c>
      <c r="G54" s="71">
        <v>3760.3488709677417</v>
      </c>
    </row>
    <row r="55" spans="1:7" x14ac:dyDescent="0.2">
      <c r="A55" s="152" t="s">
        <v>153</v>
      </c>
      <c r="B55" s="181" t="s">
        <v>47</v>
      </c>
      <c r="C55" s="189">
        <v>141</v>
      </c>
      <c r="D55" s="73">
        <v>790869.92800000007</v>
      </c>
      <c r="E55" s="73">
        <v>5609.0065815602838</v>
      </c>
      <c r="F55" s="73">
        <v>718028.0340000001</v>
      </c>
      <c r="G55" s="74">
        <v>5092.39740425532</v>
      </c>
    </row>
    <row r="56" spans="1:7" x14ac:dyDescent="0.2">
      <c r="A56" s="148" t="s">
        <v>154</v>
      </c>
      <c r="B56" s="179" t="s">
        <v>61</v>
      </c>
      <c r="C56" s="188">
        <v>50</v>
      </c>
      <c r="D56" s="70">
        <v>295931.51899999997</v>
      </c>
      <c r="E56" s="70">
        <v>5918.6303799999996</v>
      </c>
      <c r="F56" s="70">
        <v>253449.76699999996</v>
      </c>
      <c r="G56" s="71">
        <v>5068.9953399999995</v>
      </c>
    </row>
    <row r="57" spans="1:7" x14ac:dyDescent="0.2">
      <c r="A57" s="152" t="s">
        <v>155</v>
      </c>
      <c r="B57" s="181" t="s">
        <v>34</v>
      </c>
      <c r="C57" s="189">
        <v>12</v>
      </c>
      <c r="D57" s="73">
        <v>71830.09</v>
      </c>
      <c r="E57" s="73">
        <v>5985.8408333333327</v>
      </c>
      <c r="F57" s="73">
        <v>67026.09</v>
      </c>
      <c r="G57" s="74">
        <v>5585.5074999999997</v>
      </c>
    </row>
    <row r="58" spans="1:7" x14ac:dyDescent="0.2">
      <c r="A58" s="148" t="s">
        <v>299</v>
      </c>
      <c r="B58" s="179" t="s">
        <v>31</v>
      </c>
      <c r="C58" s="188">
        <v>43</v>
      </c>
      <c r="D58" s="70">
        <v>262872.07199999999</v>
      </c>
      <c r="E58" s="70">
        <v>6113.3040000000001</v>
      </c>
      <c r="F58" s="70">
        <v>239656.908</v>
      </c>
      <c r="G58" s="71">
        <v>5573.4164651162791</v>
      </c>
    </row>
    <row r="59" spans="1:7" x14ac:dyDescent="0.2">
      <c r="A59" s="152" t="s">
        <v>300</v>
      </c>
      <c r="B59" s="181" t="s">
        <v>56</v>
      </c>
      <c r="C59" s="189">
        <v>46</v>
      </c>
      <c r="D59" s="73">
        <v>291809.57299999997</v>
      </c>
      <c r="E59" s="73">
        <v>6343.6863695652164</v>
      </c>
      <c r="F59" s="73">
        <v>252885.74899999998</v>
      </c>
      <c r="G59" s="74">
        <v>5497.5162826086953</v>
      </c>
    </row>
    <row r="60" spans="1:7" x14ac:dyDescent="0.2">
      <c r="A60" s="148" t="s">
        <v>337</v>
      </c>
      <c r="B60" s="179" t="s">
        <v>62</v>
      </c>
      <c r="C60" s="188">
        <v>41</v>
      </c>
      <c r="D60" s="70">
        <v>262096.75699999998</v>
      </c>
      <c r="E60" s="70">
        <v>6392.6038292682924</v>
      </c>
      <c r="F60" s="70">
        <v>252103.46899999998</v>
      </c>
      <c r="G60" s="71">
        <v>6148.8650975609753</v>
      </c>
    </row>
    <row r="61" spans="1:7" x14ac:dyDescent="0.2">
      <c r="A61" s="152" t="s">
        <v>338</v>
      </c>
      <c r="B61" s="181" t="s">
        <v>200</v>
      </c>
      <c r="C61" s="189">
        <v>14</v>
      </c>
      <c r="D61" s="73">
        <v>93185</v>
      </c>
      <c r="E61" s="73">
        <v>6656.0714285714284</v>
      </c>
      <c r="F61" s="73">
        <v>93185</v>
      </c>
      <c r="G61" s="74">
        <v>6656.0714285714284</v>
      </c>
    </row>
    <row r="62" spans="1:7" x14ac:dyDescent="0.2">
      <c r="A62" s="148" t="s">
        <v>302</v>
      </c>
      <c r="B62" s="179" t="s">
        <v>199</v>
      </c>
      <c r="C62" s="188">
        <v>7</v>
      </c>
      <c r="D62" s="70">
        <v>64439.627</v>
      </c>
      <c r="E62" s="70">
        <v>9205.6610000000001</v>
      </c>
      <c r="F62" s="70">
        <v>57127.627</v>
      </c>
      <c r="G62" s="71">
        <v>8161.0895714285716</v>
      </c>
    </row>
    <row r="63" spans="1:7" x14ac:dyDescent="0.2">
      <c r="A63" s="359"/>
      <c r="B63" s="365" t="s">
        <v>303</v>
      </c>
      <c r="C63" s="362">
        <v>45665</v>
      </c>
      <c r="D63" s="369">
        <v>113636948.15699999</v>
      </c>
      <c r="E63" s="369">
        <v>2488.4911454505636</v>
      </c>
      <c r="F63" s="369">
        <v>93439367.523000002</v>
      </c>
      <c r="G63" s="363">
        <v>2046.1922155480127</v>
      </c>
    </row>
    <row r="64" spans="1:7" x14ac:dyDescent="0.2">
      <c r="A64" s="82"/>
    </row>
    <row r="69" spans="2:18" s="267" customFormat="1" ht="15" customHeight="1" x14ac:dyDescent="0.2">
      <c r="B69" s="267" t="s">
        <v>431</v>
      </c>
      <c r="C69" s="283"/>
      <c r="D69" s="283"/>
      <c r="E69" s="283"/>
      <c r="F69" s="283"/>
      <c r="G69" s="284"/>
      <c r="K69" s="3"/>
      <c r="L69" s="3"/>
      <c r="M69" s="3"/>
      <c r="N69" s="3"/>
      <c r="R69" s="12"/>
    </row>
    <row r="70" spans="2:18" s="267" customFormat="1" ht="15" customHeight="1" x14ac:dyDescent="0.2">
      <c r="B70" s="305" t="s">
        <v>432</v>
      </c>
      <c r="C70" s="283"/>
      <c r="D70" s="283"/>
      <c r="E70" s="283"/>
      <c r="F70" s="283"/>
      <c r="G70" s="284"/>
      <c r="K70" s="3"/>
      <c r="L70" s="3"/>
      <c r="M70" s="3"/>
      <c r="N70" s="3"/>
      <c r="R70" s="12"/>
    </row>
  </sheetData>
  <sheetProtection algorithmName="SHA-512" hashValue="y7+jxFiP2nocMI/yNOaGKv1wD3Xp/rcL66MxIru5lNvg3xYLvFUqXGDylfJjbGIJsXoDlDHLMEaaEY3T92tAJQ==" saltValue="RVrGcnVD2HTma/s/ZYzwSQ==" spinCount="100000" sheet="1" objects="1" scenarios="1" insertColumns="0" insertRows="0" sort="0" autoFilter="0" pivotTables="0"/>
  <sortState xmlns:xlrd2="http://schemas.microsoft.com/office/spreadsheetml/2017/richdata2" ref="B6:G62">
    <sortCondition ref="E6:E62"/>
  </sortState>
  <phoneticPr fontId="11" type="noConversion"/>
  <pageMargins left="0.7" right="0.7" top="0.75" bottom="0.75" header="0.3" footer="0.3"/>
  <ignoredErrors>
    <ignoredError sqref="A6:A6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F33CB-0806-47A0-A2FC-563D16B2E182}">
  <dimension ref="A1:I73"/>
  <sheetViews>
    <sheetView zoomScale="115" zoomScaleNormal="115" workbookViewId="0">
      <selection activeCell="B75" sqref="B75"/>
    </sheetView>
  </sheetViews>
  <sheetFormatPr defaultRowHeight="12.75" x14ac:dyDescent="0.2"/>
  <cols>
    <col min="1" max="1" width="7.7109375" style="3" customWidth="1"/>
    <col min="2" max="2" width="30.140625" style="3" customWidth="1"/>
    <col min="3" max="3" width="11.28515625" style="3" customWidth="1"/>
    <col min="4" max="4" width="11.42578125" style="3" customWidth="1"/>
    <col min="5" max="5" width="12.28515625" style="3" customWidth="1"/>
    <col min="6" max="6" width="18.5703125" style="3" customWidth="1"/>
    <col min="7" max="7" width="16.5703125" style="3" customWidth="1"/>
    <col min="8" max="16384" width="9.140625" style="3"/>
  </cols>
  <sheetData>
    <row r="1" spans="1:9" s="6" customFormat="1" x14ac:dyDescent="0.2">
      <c r="A1" s="6" t="s">
        <v>433</v>
      </c>
      <c r="C1" s="7"/>
      <c r="D1" s="7"/>
      <c r="E1" s="7"/>
      <c r="F1" s="7"/>
      <c r="G1" s="7"/>
    </row>
    <row r="2" spans="1:9" s="6" customFormat="1" x14ac:dyDescent="0.2">
      <c r="A2" s="6" t="s">
        <v>434</v>
      </c>
      <c r="C2" s="7"/>
      <c r="D2" s="7"/>
      <c r="E2" s="7"/>
      <c r="F2" s="7"/>
      <c r="G2" s="7"/>
    </row>
    <row r="3" spans="1:9" x14ac:dyDescent="0.2">
      <c r="C3" s="1"/>
      <c r="D3" s="1"/>
      <c r="E3" s="1"/>
      <c r="F3" s="1"/>
      <c r="G3" s="1"/>
    </row>
    <row r="4" spans="1:9" ht="38.25" x14ac:dyDescent="0.2">
      <c r="A4" s="33" t="s">
        <v>75</v>
      </c>
      <c r="B4" s="86" t="s">
        <v>4</v>
      </c>
      <c r="C4" s="370" t="s">
        <v>227</v>
      </c>
      <c r="D4" s="285" t="s">
        <v>435</v>
      </c>
      <c r="E4" s="285" t="s">
        <v>436</v>
      </c>
      <c r="F4" s="285" t="s">
        <v>437</v>
      </c>
      <c r="G4" s="286" t="s">
        <v>438</v>
      </c>
      <c r="I4" s="326"/>
    </row>
    <row r="5" spans="1:9" x14ac:dyDescent="0.2">
      <c r="A5" s="148" t="s">
        <v>102</v>
      </c>
      <c r="B5" s="156" t="s">
        <v>64</v>
      </c>
      <c r="C5" s="188">
        <v>833270.7030000001</v>
      </c>
      <c r="D5" s="70">
        <v>396550</v>
      </c>
      <c r="E5" s="70">
        <v>165840.2138</v>
      </c>
      <c r="F5" s="70">
        <f>+E5+D5</f>
        <v>562390.21380000003</v>
      </c>
      <c r="G5" s="54">
        <f>+F5/C5</f>
        <v>0.67491898104090664</v>
      </c>
    </row>
    <row r="6" spans="1:9" x14ac:dyDescent="0.2">
      <c r="A6" s="152" t="s">
        <v>103</v>
      </c>
      <c r="B6" s="153" t="s">
        <v>53</v>
      </c>
      <c r="C6" s="189">
        <v>10631032.527999999</v>
      </c>
      <c r="D6" s="73">
        <v>4662340.0882000001</v>
      </c>
      <c r="E6" s="73">
        <v>2231994.1438000002</v>
      </c>
      <c r="F6" s="73">
        <v>6894334.2320000008</v>
      </c>
      <c r="G6" s="57">
        <v>0.64851031297681694</v>
      </c>
    </row>
    <row r="7" spans="1:9" x14ac:dyDescent="0.2">
      <c r="A7" s="148" t="s">
        <v>104</v>
      </c>
      <c r="B7" s="156" t="s">
        <v>44</v>
      </c>
      <c r="C7" s="188">
        <v>798625.67700000003</v>
      </c>
      <c r="D7" s="70">
        <v>265194.44059999997</v>
      </c>
      <c r="E7" s="70">
        <v>227483.68540000002</v>
      </c>
      <c r="F7" s="70">
        <v>492678.12599999999</v>
      </c>
      <c r="G7" s="54">
        <v>0.61690744511336315</v>
      </c>
    </row>
    <row r="8" spans="1:9" x14ac:dyDescent="0.2">
      <c r="A8" s="152" t="s">
        <v>105</v>
      </c>
      <c r="B8" s="153" t="s">
        <v>16</v>
      </c>
      <c r="C8" s="189">
        <v>17828194.245999999</v>
      </c>
      <c r="D8" s="73">
        <v>6268300.5313999997</v>
      </c>
      <c r="E8" s="73">
        <v>4186802.4476000001</v>
      </c>
      <c r="F8" s="73">
        <v>10455102.979</v>
      </c>
      <c r="G8" s="57">
        <v>0.58643645198928362</v>
      </c>
    </row>
    <row r="9" spans="1:9" x14ac:dyDescent="0.2">
      <c r="A9" s="148" t="s">
        <v>106</v>
      </c>
      <c r="B9" s="156" t="s">
        <v>58</v>
      </c>
      <c r="C9" s="188">
        <v>2088784.4730000002</v>
      </c>
      <c r="D9" s="70">
        <v>735742.61</v>
      </c>
      <c r="E9" s="70">
        <v>434887.74699999997</v>
      </c>
      <c r="F9" s="70">
        <v>1170630.3569999998</v>
      </c>
      <c r="G9" s="54">
        <v>0.56043616377456662</v>
      </c>
    </row>
    <row r="10" spans="1:9" x14ac:dyDescent="0.2">
      <c r="A10" s="152" t="s">
        <v>107</v>
      </c>
      <c r="B10" s="153" t="s">
        <v>45</v>
      </c>
      <c r="C10" s="189">
        <v>610883.31599999999</v>
      </c>
      <c r="D10" s="73">
        <v>209223.73300000001</v>
      </c>
      <c r="E10" s="73">
        <v>133108.951</v>
      </c>
      <c r="F10" s="73">
        <v>342332.68400000001</v>
      </c>
      <c r="G10" s="57">
        <v>0.56038964403473746</v>
      </c>
    </row>
    <row r="11" spans="1:9" x14ac:dyDescent="0.2">
      <c r="A11" s="148" t="s">
        <v>108</v>
      </c>
      <c r="B11" s="156" t="s">
        <v>63</v>
      </c>
      <c r="C11" s="188">
        <v>1580298.2880000002</v>
      </c>
      <c r="D11" s="70">
        <v>583487.25139999995</v>
      </c>
      <c r="E11" s="70">
        <v>285456.00260000001</v>
      </c>
      <c r="F11" s="70">
        <v>868943.25399999996</v>
      </c>
      <c r="G11" s="54">
        <v>0.54986027675807991</v>
      </c>
    </row>
    <row r="12" spans="1:9" x14ac:dyDescent="0.2">
      <c r="A12" s="152" t="s">
        <v>109</v>
      </c>
      <c r="B12" s="153" t="s">
        <v>32</v>
      </c>
      <c r="C12" s="189">
        <v>321720.40500000003</v>
      </c>
      <c r="D12" s="73">
        <v>134387.77099999998</v>
      </c>
      <c r="E12" s="73">
        <v>40887.148999999998</v>
      </c>
      <c r="F12" s="73">
        <v>175274.91999999998</v>
      </c>
      <c r="G12" s="57">
        <v>0.5448051080253985</v>
      </c>
    </row>
    <row r="13" spans="1:9" x14ac:dyDescent="0.2">
      <c r="A13" s="148" t="s">
        <v>110</v>
      </c>
      <c r="B13" s="156" t="s">
        <v>17</v>
      </c>
      <c r="C13" s="188">
        <v>29580346.190999996</v>
      </c>
      <c r="D13" s="70">
        <v>10352699.146600001</v>
      </c>
      <c r="E13" s="70">
        <v>5757890.6773999995</v>
      </c>
      <c r="F13" s="70">
        <v>16110589.824000001</v>
      </c>
      <c r="G13" s="54">
        <v>0.54463831220818326</v>
      </c>
    </row>
    <row r="14" spans="1:9" x14ac:dyDescent="0.2">
      <c r="A14" s="152" t="s">
        <v>111</v>
      </c>
      <c r="B14" s="153" t="s">
        <v>51</v>
      </c>
      <c r="C14" s="189">
        <v>824868.94799999997</v>
      </c>
      <c r="D14" s="73">
        <v>282165.2316</v>
      </c>
      <c r="E14" s="73">
        <v>159762.38940000001</v>
      </c>
      <c r="F14" s="73">
        <v>441927.62100000004</v>
      </c>
      <c r="G14" s="57">
        <v>0.53575494879703012</v>
      </c>
    </row>
    <row r="15" spans="1:9" x14ac:dyDescent="0.2">
      <c r="A15" s="148" t="s">
        <v>112</v>
      </c>
      <c r="B15" s="156" t="s">
        <v>199</v>
      </c>
      <c r="C15" s="188">
        <v>122861.433</v>
      </c>
      <c r="D15" s="70">
        <v>64018.020000000004</v>
      </c>
      <c r="E15" s="70">
        <v>976.76499999999999</v>
      </c>
      <c r="F15" s="70">
        <v>64994.785000000003</v>
      </c>
      <c r="G15" s="54">
        <v>0.52900884690153338</v>
      </c>
    </row>
    <row r="16" spans="1:9" x14ac:dyDescent="0.2">
      <c r="A16" s="152" t="s">
        <v>113</v>
      </c>
      <c r="B16" s="153" t="s">
        <v>14</v>
      </c>
      <c r="C16" s="189">
        <v>36137625.989</v>
      </c>
      <c r="D16" s="73">
        <v>12309808.243400002</v>
      </c>
      <c r="E16" s="73">
        <v>6656685.2206000006</v>
      </c>
      <c r="F16" s="73">
        <v>18966493.464000002</v>
      </c>
      <c r="G16" s="57">
        <v>0.52484060435439917</v>
      </c>
    </row>
    <row r="17" spans="1:7" x14ac:dyDescent="0.2">
      <c r="A17" s="148" t="s">
        <v>114</v>
      </c>
      <c r="B17" s="156" t="s">
        <v>200</v>
      </c>
      <c r="C17" s="188">
        <v>155497</v>
      </c>
      <c r="D17" s="70">
        <v>80682</v>
      </c>
      <c r="E17" s="70">
        <v>450</v>
      </c>
      <c r="F17" s="70">
        <v>81132</v>
      </c>
      <c r="G17" s="54">
        <v>0.52175926223657043</v>
      </c>
    </row>
    <row r="18" spans="1:7" x14ac:dyDescent="0.2">
      <c r="A18" s="152" t="s">
        <v>330</v>
      </c>
      <c r="B18" s="153" t="s">
        <v>47</v>
      </c>
      <c r="C18" s="189">
        <v>1878264.308</v>
      </c>
      <c r="D18" s="73">
        <v>769328.42200000002</v>
      </c>
      <c r="E18" s="73">
        <v>204738.75599999999</v>
      </c>
      <c r="F18" s="73">
        <v>974067.17800000007</v>
      </c>
      <c r="G18" s="57">
        <v>0.51859963150617461</v>
      </c>
    </row>
    <row r="19" spans="1:7" x14ac:dyDescent="0.2">
      <c r="A19" s="148" t="s">
        <v>331</v>
      </c>
      <c r="B19" s="156" t="s">
        <v>347</v>
      </c>
      <c r="C19" s="188">
        <v>336937.89100000006</v>
      </c>
      <c r="D19" s="70">
        <v>134759.38939999999</v>
      </c>
      <c r="E19" s="70">
        <v>38701.491600000001</v>
      </c>
      <c r="F19" s="70">
        <v>173460.88099999999</v>
      </c>
      <c r="G19" s="54">
        <v>0.51481559549501654</v>
      </c>
    </row>
    <row r="20" spans="1:7" x14ac:dyDescent="0.2">
      <c r="A20" s="152" t="s">
        <v>332</v>
      </c>
      <c r="B20" s="153" t="s">
        <v>50</v>
      </c>
      <c r="C20" s="189">
        <v>6272976.1639999999</v>
      </c>
      <c r="D20" s="73">
        <v>2266068.7808000003</v>
      </c>
      <c r="E20" s="73">
        <v>946712.81420000002</v>
      </c>
      <c r="F20" s="73">
        <v>3212781.5950000002</v>
      </c>
      <c r="G20" s="57">
        <v>0.51216225137883375</v>
      </c>
    </row>
    <row r="21" spans="1:7" x14ac:dyDescent="0.2">
      <c r="A21" s="148" t="s">
        <v>123</v>
      </c>
      <c r="B21" s="156" t="s">
        <v>43</v>
      </c>
      <c r="C21" s="188">
        <v>1260069.318</v>
      </c>
      <c r="D21" s="70">
        <v>454824.17599999998</v>
      </c>
      <c r="E21" s="70">
        <v>190291.37100000001</v>
      </c>
      <c r="F21" s="70">
        <v>645115.54700000002</v>
      </c>
      <c r="G21" s="54">
        <v>0.51196830030266638</v>
      </c>
    </row>
    <row r="22" spans="1:7" x14ac:dyDescent="0.2">
      <c r="A22" s="152" t="s">
        <v>124</v>
      </c>
      <c r="B22" s="153" t="s">
        <v>18</v>
      </c>
      <c r="C22" s="189">
        <v>13363729.931</v>
      </c>
      <c r="D22" s="73">
        <v>4486719.8940000003</v>
      </c>
      <c r="E22" s="73">
        <v>2341439.3309999998</v>
      </c>
      <c r="F22" s="73">
        <v>6828159.2249999996</v>
      </c>
      <c r="G22" s="57">
        <v>0.51094711283865735</v>
      </c>
    </row>
    <row r="23" spans="1:7" x14ac:dyDescent="0.2">
      <c r="A23" s="148" t="s">
        <v>125</v>
      </c>
      <c r="B23" s="156" t="s">
        <v>49</v>
      </c>
      <c r="C23" s="188">
        <v>6470160.3200000003</v>
      </c>
      <c r="D23" s="70">
        <v>2178905.3669999996</v>
      </c>
      <c r="E23" s="70">
        <v>1105864.683</v>
      </c>
      <c r="F23" s="70">
        <v>3284770.05</v>
      </c>
      <c r="G23" s="54">
        <v>0.50767985452329556</v>
      </c>
    </row>
    <row r="24" spans="1:7" x14ac:dyDescent="0.2">
      <c r="A24" s="152" t="s">
        <v>126</v>
      </c>
      <c r="B24" s="153" t="s">
        <v>24</v>
      </c>
      <c r="C24" s="189">
        <v>4524822.7929999996</v>
      </c>
      <c r="D24" s="73">
        <v>1500203.6055999999</v>
      </c>
      <c r="E24" s="73">
        <v>796489.37040000001</v>
      </c>
      <c r="F24" s="73">
        <v>2296692.9759999998</v>
      </c>
      <c r="G24" s="57">
        <v>0.50757633637123523</v>
      </c>
    </row>
    <row r="25" spans="1:7" x14ac:dyDescent="0.2">
      <c r="A25" s="148" t="s">
        <v>127</v>
      </c>
      <c r="B25" s="156" t="s">
        <v>46</v>
      </c>
      <c r="C25" s="188">
        <v>455032.62600000005</v>
      </c>
      <c r="D25" s="70">
        <v>169652.76299999998</v>
      </c>
      <c r="E25" s="70">
        <v>59284.303</v>
      </c>
      <c r="F25" s="70">
        <v>228937.06599999999</v>
      </c>
      <c r="G25" s="54">
        <v>0.50312231017913855</v>
      </c>
    </row>
    <row r="26" spans="1:7" x14ac:dyDescent="0.2">
      <c r="A26" s="152" t="s">
        <v>128</v>
      </c>
      <c r="B26" s="153" t="s">
        <v>37</v>
      </c>
      <c r="C26" s="189">
        <v>1738567.9580000001</v>
      </c>
      <c r="D26" s="73">
        <v>609058.99280000001</v>
      </c>
      <c r="E26" s="73">
        <v>260709.62719999999</v>
      </c>
      <c r="F26" s="73">
        <v>869768.62</v>
      </c>
      <c r="G26" s="57">
        <v>0.50027875873230598</v>
      </c>
    </row>
    <row r="27" spans="1:7" x14ac:dyDescent="0.2">
      <c r="A27" s="148" t="s">
        <v>129</v>
      </c>
      <c r="B27" s="156" t="s">
        <v>31</v>
      </c>
      <c r="C27" s="188">
        <v>431076.41800000001</v>
      </c>
      <c r="D27" s="70">
        <v>152788.36499999999</v>
      </c>
      <c r="E27" s="70">
        <v>62642</v>
      </c>
      <c r="F27" s="70">
        <v>215430.36499999999</v>
      </c>
      <c r="G27" s="54">
        <v>0.49974982625934317</v>
      </c>
    </row>
    <row r="28" spans="1:7" x14ac:dyDescent="0.2">
      <c r="A28" s="152" t="s">
        <v>130</v>
      </c>
      <c r="B28" s="153" t="s">
        <v>67</v>
      </c>
      <c r="C28" s="189">
        <v>560091.12300000002</v>
      </c>
      <c r="D28" s="73">
        <v>192228.50520000001</v>
      </c>
      <c r="E28" s="73">
        <v>86483.810799999992</v>
      </c>
      <c r="F28" s="73">
        <v>278712.31599999999</v>
      </c>
      <c r="G28" s="57">
        <v>0.49761959180345727</v>
      </c>
    </row>
    <row r="29" spans="1:7" x14ac:dyDescent="0.2">
      <c r="A29" s="148" t="s">
        <v>131</v>
      </c>
      <c r="B29" s="156" t="s">
        <v>56</v>
      </c>
      <c r="C29" s="188">
        <v>737229.63400000008</v>
      </c>
      <c r="D29" s="70">
        <v>245178.27339999998</v>
      </c>
      <c r="E29" s="70">
        <v>118247.0076</v>
      </c>
      <c r="F29" s="70">
        <v>363425.28099999996</v>
      </c>
      <c r="G29" s="54">
        <v>0.49296076044604564</v>
      </c>
    </row>
    <row r="30" spans="1:7" x14ac:dyDescent="0.2">
      <c r="A30" s="152" t="s">
        <v>132</v>
      </c>
      <c r="B30" s="153" t="s">
        <v>21</v>
      </c>
      <c r="C30" s="189">
        <v>1404854.443</v>
      </c>
      <c r="D30" s="73">
        <v>512323.55040000001</v>
      </c>
      <c r="E30" s="73">
        <v>178771.5226</v>
      </c>
      <c r="F30" s="73">
        <v>691095.07299999997</v>
      </c>
      <c r="G30" s="57">
        <v>0.49193357820344663</v>
      </c>
    </row>
    <row r="31" spans="1:7" x14ac:dyDescent="0.2">
      <c r="A31" s="148" t="s">
        <v>133</v>
      </c>
      <c r="B31" s="156" t="s">
        <v>62</v>
      </c>
      <c r="C31" s="188">
        <v>836071.17899999989</v>
      </c>
      <c r="D31" s="70">
        <v>264028.64159999997</v>
      </c>
      <c r="E31" s="70">
        <v>144342.13940000001</v>
      </c>
      <c r="F31" s="70">
        <v>408370.78099999996</v>
      </c>
      <c r="G31" s="54">
        <v>0.48844020851004605</v>
      </c>
    </row>
    <row r="32" spans="1:7" x14ac:dyDescent="0.2">
      <c r="A32" s="152" t="s">
        <v>134</v>
      </c>
      <c r="B32" s="153" t="s">
        <v>36</v>
      </c>
      <c r="C32" s="189">
        <v>1322576.3699999999</v>
      </c>
      <c r="D32" s="73">
        <v>484677.19100000005</v>
      </c>
      <c r="E32" s="73">
        <v>157212.47</v>
      </c>
      <c r="F32" s="73">
        <v>641889.66100000008</v>
      </c>
      <c r="G32" s="57">
        <v>0.48533277590616575</v>
      </c>
    </row>
    <row r="33" spans="1:7" x14ac:dyDescent="0.2">
      <c r="A33" s="148" t="s">
        <v>135</v>
      </c>
      <c r="B33" s="156" t="s">
        <v>66</v>
      </c>
      <c r="C33" s="188">
        <v>4447057.4159999993</v>
      </c>
      <c r="D33" s="70">
        <v>1511232.0215999999</v>
      </c>
      <c r="E33" s="70">
        <v>632120.91639999999</v>
      </c>
      <c r="F33" s="70">
        <v>2143352.9380000001</v>
      </c>
      <c r="G33" s="54">
        <v>0.48197105130427675</v>
      </c>
    </row>
    <row r="34" spans="1:7" x14ac:dyDescent="0.2">
      <c r="A34" s="152" t="s">
        <v>136</v>
      </c>
      <c r="B34" s="153" t="s">
        <v>13</v>
      </c>
      <c r="C34" s="189">
        <v>131382128.25799999</v>
      </c>
      <c r="D34" s="73">
        <v>40094387.330200002</v>
      </c>
      <c r="E34" s="73">
        <v>22814129.173999999</v>
      </c>
      <c r="F34" s="73">
        <v>62908516.504199997</v>
      </c>
      <c r="G34" s="57">
        <v>0.47882095790581347</v>
      </c>
    </row>
    <row r="35" spans="1:7" x14ac:dyDescent="0.2">
      <c r="A35" s="148" t="s">
        <v>137</v>
      </c>
      <c r="B35" s="156" t="s">
        <v>20</v>
      </c>
      <c r="C35" s="188">
        <v>4012661.9340000004</v>
      </c>
      <c r="D35" s="70">
        <v>1336068.6614000001</v>
      </c>
      <c r="E35" s="70">
        <v>585039.83759999997</v>
      </c>
      <c r="F35" s="70">
        <v>1921108.4990000001</v>
      </c>
      <c r="G35" s="54">
        <v>0.47876161276436102</v>
      </c>
    </row>
    <row r="36" spans="1:7" x14ac:dyDescent="0.2">
      <c r="A36" s="152" t="s">
        <v>92</v>
      </c>
      <c r="B36" s="153" t="s">
        <v>57</v>
      </c>
      <c r="C36" s="189">
        <v>2116488.3710000003</v>
      </c>
      <c r="D36" s="73">
        <v>690302.88079999993</v>
      </c>
      <c r="E36" s="73">
        <v>322954.88319999998</v>
      </c>
      <c r="F36" s="73">
        <v>1013257.764</v>
      </c>
      <c r="G36" s="57">
        <v>0.47874478210397869</v>
      </c>
    </row>
    <row r="37" spans="1:7" x14ac:dyDescent="0.2">
      <c r="A37" s="148" t="s">
        <v>138</v>
      </c>
      <c r="B37" s="156" t="s">
        <v>19</v>
      </c>
      <c r="C37" s="188">
        <v>18979513.265999999</v>
      </c>
      <c r="D37" s="70">
        <v>6255899.5368000008</v>
      </c>
      <c r="E37" s="70">
        <v>2825124.1351999999</v>
      </c>
      <c r="F37" s="70">
        <v>9081023.6720000003</v>
      </c>
      <c r="G37" s="54">
        <v>0.4784645182797071</v>
      </c>
    </row>
    <row r="38" spans="1:7" x14ac:dyDescent="0.2">
      <c r="A38" s="152" t="s">
        <v>139</v>
      </c>
      <c r="B38" s="153" t="s">
        <v>60</v>
      </c>
      <c r="C38" s="189">
        <v>3194577.7680000002</v>
      </c>
      <c r="D38" s="73">
        <v>857891.16479999991</v>
      </c>
      <c r="E38" s="73">
        <v>668734.18220000004</v>
      </c>
      <c r="F38" s="73">
        <v>1526625.3470000001</v>
      </c>
      <c r="G38" s="57">
        <v>0.47788016378632731</v>
      </c>
    </row>
    <row r="39" spans="1:7" x14ac:dyDescent="0.2">
      <c r="A39" s="148" t="s">
        <v>140</v>
      </c>
      <c r="B39" s="156" t="s">
        <v>59</v>
      </c>
      <c r="C39" s="188">
        <v>909028.39500000002</v>
      </c>
      <c r="D39" s="70">
        <v>251977.8762</v>
      </c>
      <c r="E39" s="70">
        <v>181411.35680000001</v>
      </c>
      <c r="F39" s="70">
        <v>433389.23300000001</v>
      </c>
      <c r="G39" s="54">
        <v>0.47676094100448863</v>
      </c>
    </row>
    <row r="40" spans="1:7" x14ac:dyDescent="0.2">
      <c r="A40" s="152" t="s">
        <v>335</v>
      </c>
      <c r="B40" s="153" t="s">
        <v>28</v>
      </c>
      <c r="C40" s="189">
        <v>816223.745</v>
      </c>
      <c r="D40" s="73">
        <v>307008.06719999999</v>
      </c>
      <c r="E40" s="73">
        <v>80389.69279999999</v>
      </c>
      <c r="F40" s="73">
        <v>387397.76</v>
      </c>
      <c r="G40" s="57">
        <v>0.47462201678536076</v>
      </c>
    </row>
    <row r="41" spans="1:7" x14ac:dyDescent="0.2">
      <c r="A41" s="148" t="s">
        <v>336</v>
      </c>
      <c r="B41" s="156" t="s">
        <v>30</v>
      </c>
      <c r="C41" s="188">
        <v>4252575.2649999997</v>
      </c>
      <c r="D41" s="70">
        <v>1191606.3292</v>
      </c>
      <c r="E41" s="70">
        <v>814327.64879999997</v>
      </c>
      <c r="F41" s="70">
        <v>2005933.9780000001</v>
      </c>
      <c r="G41" s="54">
        <v>0.47169864211680218</v>
      </c>
    </row>
    <row r="42" spans="1:7" x14ac:dyDescent="0.2">
      <c r="A42" s="152" t="s">
        <v>142</v>
      </c>
      <c r="B42" s="153" t="s">
        <v>38</v>
      </c>
      <c r="C42" s="189">
        <v>5704835.9389999993</v>
      </c>
      <c r="D42" s="73">
        <v>1733030.3707999999</v>
      </c>
      <c r="E42" s="73">
        <v>937026.22920000006</v>
      </c>
      <c r="F42" s="73">
        <v>2670056.6</v>
      </c>
      <c r="G42" s="57">
        <v>0.46803389765281039</v>
      </c>
    </row>
    <row r="43" spans="1:7" x14ac:dyDescent="0.2">
      <c r="A43" s="148" t="s">
        <v>143</v>
      </c>
      <c r="B43" s="156" t="s">
        <v>15</v>
      </c>
      <c r="C43" s="188">
        <v>4561416.3130000001</v>
      </c>
      <c r="D43" s="70">
        <v>1283934.9493999998</v>
      </c>
      <c r="E43" s="70">
        <v>845997.5736</v>
      </c>
      <c r="F43" s="70">
        <v>2129932.523</v>
      </c>
      <c r="G43" s="54">
        <v>0.46694543467337313</v>
      </c>
    </row>
    <row r="44" spans="1:7" x14ac:dyDescent="0.2">
      <c r="A44" s="152" t="s">
        <v>144</v>
      </c>
      <c r="B44" s="153" t="s">
        <v>27</v>
      </c>
      <c r="C44" s="189">
        <v>1551914.9739999999</v>
      </c>
      <c r="D44" s="73">
        <v>453290.43959999998</v>
      </c>
      <c r="E44" s="73">
        <v>259530.50839999999</v>
      </c>
      <c r="F44" s="73">
        <v>712820.94799999997</v>
      </c>
      <c r="G44" s="57">
        <v>0.45931701152591625</v>
      </c>
    </row>
    <row r="45" spans="1:7" x14ac:dyDescent="0.2">
      <c r="A45" s="148" t="s">
        <v>145</v>
      </c>
      <c r="B45" s="156" t="s">
        <v>29</v>
      </c>
      <c r="C45" s="188">
        <v>1151908.9360000002</v>
      </c>
      <c r="D45" s="70">
        <v>353522.95600000006</v>
      </c>
      <c r="E45" s="70">
        <v>171798.23499999999</v>
      </c>
      <c r="F45" s="70">
        <v>525321.19100000011</v>
      </c>
      <c r="G45" s="54">
        <v>0.45604402794562576</v>
      </c>
    </row>
    <row r="46" spans="1:7" x14ac:dyDescent="0.2">
      <c r="A46" s="152" t="s">
        <v>146</v>
      </c>
      <c r="B46" s="153" t="s">
        <v>33</v>
      </c>
      <c r="C46" s="189">
        <v>1361987.075</v>
      </c>
      <c r="D46" s="73">
        <v>415210.26999999996</v>
      </c>
      <c r="E46" s="73">
        <v>204493.58100000001</v>
      </c>
      <c r="F46" s="73">
        <v>619703.85100000002</v>
      </c>
      <c r="G46" s="57">
        <v>0.45499980313689836</v>
      </c>
    </row>
    <row r="47" spans="1:7" x14ac:dyDescent="0.2">
      <c r="A47" s="148" t="s">
        <v>147</v>
      </c>
      <c r="B47" s="156" t="s">
        <v>25</v>
      </c>
      <c r="C47" s="188">
        <v>1042950.014</v>
      </c>
      <c r="D47" s="70">
        <v>272610.44400000002</v>
      </c>
      <c r="E47" s="70">
        <v>183175.038</v>
      </c>
      <c r="F47" s="70">
        <v>455785.48200000002</v>
      </c>
      <c r="G47" s="54">
        <v>0.4370156535613221</v>
      </c>
    </row>
    <row r="48" spans="1:7" x14ac:dyDescent="0.2">
      <c r="A48" s="152" t="s">
        <v>148</v>
      </c>
      <c r="B48" s="153" t="s">
        <v>42</v>
      </c>
      <c r="C48" s="189">
        <v>2323029.7340000002</v>
      </c>
      <c r="D48" s="73">
        <v>717720.21860000014</v>
      </c>
      <c r="E48" s="73">
        <v>292024.88739999995</v>
      </c>
      <c r="F48" s="73">
        <v>1009745.1060000001</v>
      </c>
      <c r="G48" s="57">
        <v>0.43466731881271736</v>
      </c>
    </row>
    <row r="49" spans="1:7" x14ac:dyDescent="0.2">
      <c r="A49" s="148" t="s">
        <v>149</v>
      </c>
      <c r="B49" s="156" t="s">
        <v>68</v>
      </c>
      <c r="C49" s="188">
        <v>2907847.4110000003</v>
      </c>
      <c r="D49" s="70">
        <v>827667.57319999998</v>
      </c>
      <c r="E49" s="70">
        <v>429500.86979999999</v>
      </c>
      <c r="F49" s="70">
        <v>1257168.443</v>
      </c>
      <c r="G49" s="54">
        <v>0.43233645556651246</v>
      </c>
    </row>
    <row r="50" spans="1:7" x14ac:dyDescent="0.2">
      <c r="A50" s="152" t="s">
        <v>99</v>
      </c>
      <c r="B50" s="153" t="s">
        <v>23</v>
      </c>
      <c r="C50" s="189">
        <v>1172431.2920000001</v>
      </c>
      <c r="D50" s="73">
        <v>363499.14739999996</v>
      </c>
      <c r="E50" s="73">
        <v>130800.2696</v>
      </c>
      <c r="F50" s="73">
        <v>494299.41699999996</v>
      </c>
      <c r="G50" s="57">
        <v>0.42160203363115278</v>
      </c>
    </row>
    <row r="51" spans="1:7" x14ac:dyDescent="0.2">
      <c r="A51" s="148" t="s">
        <v>150</v>
      </c>
      <c r="B51" s="156" t="s">
        <v>52</v>
      </c>
      <c r="C51" s="188">
        <v>4680883.0750000002</v>
      </c>
      <c r="D51" s="70">
        <v>1297645.385</v>
      </c>
      <c r="E51" s="70">
        <v>674135.08299999998</v>
      </c>
      <c r="F51" s="70">
        <v>1971780.4679999999</v>
      </c>
      <c r="G51" s="54">
        <v>0.42124112830996102</v>
      </c>
    </row>
    <row r="52" spans="1:7" x14ac:dyDescent="0.2">
      <c r="A52" s="152" t="s">
        <v>151</v>
      </c>
      <c r="B52" s="153" t="s">
        <v>22</v>
      </c>
      <c r="C52" s="189">
        <v>7904483.2309999987</v>
      </c>
      <c r="D52" s="73">
        <v>2208255.1511999997</v>
      </c>
      <c r="E52" s="73">
        <v>1056585.4098</v>
      </c>
      <c r="F52" s="73">
        <v>3264840.5609999998</v>
      </c>
      <c r="G52" s="57">
        <v>0.41303655983428073</v>
      </c>
    </row>
    <row r="53" spans="1:7" x14ac:dyDescent="0.2">
      <c r="A53" s="148" t="s">
        <v>152</v>
      </c>
      <c r="B53" s="156" t="s">
        <v>26</v>
      </c>
      <c r="C53" s="188">
        <v>2177380.2370000002</v>
      </c>
      <c r="D53" s="70">
        <v>657013.16520000016</v>
      </c>
      <c r="E53" s="70">
        <v>242151.25380000001</v>
      </c>
      <c r="F53" s="70">
        <v>899164.41900000023</v>
      </c>
      <c r="G53" s="54">
        <v>0.41295700388962431</v>
      </c>
    </row>
    <row r="54" spans="1:7" x14ac:dyDescent="0.2">
      <c r="A54" s="152" t="s">
        <v>153</v>
      </c>
      <c r="B54" s="153" t="s">
        <v>39</v>
      </c>
      <c r="C54" s="189">
        <v>21236327.307</v>
      </c>
      <c r="D54" s="73">
        <v>6114620.8180000009</v>
      </c>
      <c r="E54" s="73">
        <v>2639066.9531999999</v>
      </c>
      <c r="F54" s="73">
        <v>8753687.7712000012</v>
      </c>
      <c r="G54" s="57">
        <v>0.41220346836124422</v>
      </c>
    </row>
    <row r="55" spans="1:7" x14ac:dyDescent="0.2">
      <c r="A55" s="148" t="s">
        <v>154</v>
      </c>
      <c r="B55" s="156" t="s">
        <v>35</v>
      </c>
      <c r="C55" s="188">
        <v>647066.67600000009</v>
      </c>
      <c r="D55" s="70">
        <v>164273.68520000001</v>
      </c>
      <c r="E55" s="70">
        <v>101270.09879999999</v>
      </c>
      <c r="F55" s="70">
        <v>265543.78399999999</v>
      </c>
      <c r="G55" s="54">
        <v>0.4103808677670181</v>
      </c>
    </row>
    <row r="56" spans="1:7" x14ac:dyDescent="0.2">
      <c r="A56" s="152" t="s">
        <v>155</v>
      </c>
      <c r="B56" s="153" t="s">
        <v>54</v>
      </c>
      <c r="C56" s="189">
        <v>2953445.8680000002</v>
      </c>
      <c r="D56" s="73">
        <v>767598.36700000009</v>
      </c>
      <c r="E56" s="73">
        <v>428723.91499999998</v>
      </c>
      <c r="F56" s="73">
        <v>1196322.2820000001</v>
      </c>
      <c r="G56" s="57">
        <v>0.40505983026874287</v>
      </c>
    </row>
    <row r="57" spans="1:7" x14ac:dyDescent="0.2">
      <c r="A57" s="148" t="s">
        <v>299</v>
      </c>
      <c r="B57" s="156" t="s">
        <v>41</v>
      </c>
      <c r="C57" s="188">
        <v>2577526.3670000001</v>
      </c>
      <c r="D57" s="70">
        <v>672591.57279999997</v>
      </c>
      <c r="E57" s="70">
        <v>362900.79819999996</v>
      </c>
      <c r="F57" s="70">
        <v>1035492.3709999999</v>
      </c>
      <c r="G57" s="54">
        <v>0.40173880828432273</v>
      </c>
    </row>
    <row r="58" spans="1:7" x14ac:dyDescent="0.2">
      <c r="A58" s="152" t="s">
        <v>300</v>
      </c>
      <c r="B58" s="153" t="s">
        <v>40</v>
      </c>
      <c r="C58" s="189">
        <v>3613584.5920000002</v>
      </c>
      <c r="D58" s="73">
        <v>883809.07440000004</v>
      </c>
      <c r="E58" s="73">
        <v>478736.28460000001</v>
      </c>
      <c r="F58" s="73">
        <v>1362545.3590000002</v>
      </c>
      <c r="G58" s="57">
        <v>0.37706197940308245</v>
      </c>
    </row>
    <row r="59" spans="1:7" x14ac:dyDescent="0.2">
      <c r="A59" s="148" t="s">
        <v>337</v>
      </c>
      <c r="B59" s="156" t="s">
        <v>48</v>
      </c>
      <c r="C59" s="188">
        <v>849042.81599999999</v>
      </c>
      <c r="D59" s="70">
        <v>219746.26400000002</v>
      </c>
      <c r="E59" s="70">
        <v>99013.731799999994</v>
      </c>
      <c r="F59" s="70">
        <v>318759.99580000003</v>
      </c>
      <c r="G59" s="54">
        <v>0.37543453615418149</v>
      </c>
    </row>
    <row r="60" spans="1:7" x14ac:dyDescent="0.2">
      <c r="A60" s="152" t="s">
        <v>338</v>
      </c>
      <c r="B60" s="153" t="s">
        <v>61</v>
      </c>
      <c r="C60" s="189">
        <v>951119.34000000008</v>
      </c>
      <c r="D60" s="73">
        <v>266000.15719999996</v>
      </c>
      <c r="E60" s="73">
        <v>82351.481799999994</v>
      </c>
      <c r="F60" s="73">
        <v>348351.63899999997</v>
      </c>
      <c r="G60" s="57">
        <v>0.36625439558404937</v>
      </c>
    </row>
    <row r="61" spans="1:7" x14ac:dyDescent="0.2">
      <c r="A61" s="148" t="s">
        <v>302</v>
      </c>
      <c r="B61" s="156" t="s">
        <v>34</v>
      </c>
      <c r="C61" s="188">
        <v>304996.97100000002</v>
      </c>
      <c r="D61" s="70">
        <v>79184.372799999997</v>
      </c>
      <c r="E61" s="70">
        <v>27817.8462</v>
      </c>
      <c r="F61" s="70">
        <v>107002.219</v>
      </c>
      <c r="G61" s="54">
        <v>0.35083043168976258</v>
      </c>
    </row>
    <row r="62" spans="1:7" x14ac:dyDescent="0.2">
      <c r="A62" s="152" t="s">
        <v>439</v>
      </c>
      <c r="B62" s="153" t="s">
        <v>359</v>
      </c>
      <c r="C62" s="189">
        <v>102504</v>
      </c>
      <c r="D62" s="73">
        <v>25821</v>
      </c>
      <c r="E62" s="73">
        <v>9351</v>
      </c>
      <c r="F62" s="73">
        <v>35172</v>
      </c>
      <c r="G62" s="57">
        <v>0.34312807305080778</v>
      </c>
    </row>
    <row r="63" spans="1:7" x14ac:dyDescent="0.2">
      <c r="A63" s="148" t="s">
        <v>263</v>
      </c>
      <c r="B63" s="156" t="s">
        <v>55</v>
      </c>
      <c r="C63" s="188">
        <v>929811.10800000001</v>
      </c>
      <c r="D63" s="70">
        <v>209737.1004</v>
      </c>
      <c r="E63" s="70">
        <v>92989.751599999989</v>
      </c>
      <c r="F63" s="70">
        <v>302726.85199999996</v>
      </c>
      <c r="G63" s="54">
        <v>0.32557887230575006</v>
      </c>
    </row>
    <row r="64" spans="1:7" x14ac:dyDescent="0.2">
      <c r="A64" s="152" t="s">
        <v>264</v>
      </c>
      <c r="B64" s="153" t="s">
        <v>440</v>
      </c>
      <c r="C64" s="189">
        <v>267591.70899999997</v>
      </c>
      <c r="D64" s="73">
        <v>60550.067000000003</v>
      </c>
      <c r="E64" s="73">
        <v>20542.409</v>
      </c>
      <c r="F64" s="73">
        <v>81092.475999999995</v>
      </c>
      <c r="G64" s="57">
        <v>0.30304554764811492</v>
      </c>
    </row>
    <row r="65" spans="1:7" x14ac:dyDescent="0.2">
      <c r="A65" s="148" t="s">
        <v>265</v>
      </c>
      <c r="B65" s="156" t="s">
        <v>362</v>
      </c>
      <c r="C65" s="188">
        <v>53396.2</v>
      </c>
      <c r="D65" s="70">
        <v>8318</v>
      </c>
      <c r="E65" s="70">
        <v>0</v>
      </c>
      <c r="F65" s="70">
        <v>8318</v>
      </c>
      <c r="G65" s="54">
        <v>0.15577887565032719</v>
      </c>
    </row>
    <row r="66" spans="1:7" x14ac:dyDescent="0.2">
      <c r="A66" s="152" t="s">
        <v>384</v>
      </c>
      <c r="B66" s="153" t="s">
        <v>353</v>
      </c>
      <c r="C66" s="189">
        <v>106477</v>
      </c>
      <c r="D66" s="73">
        <v>33.055</v>
      </c>
      <c r="E66" s="73">
        <v>15276</v>
      </c>
      <c r="F66" s="73">
        <v>15309.055</v>
      </c>
      <c r="G66" s="57">
        <v>0.14377804596297791</v>
      </c>
    </row>
    <row r="67" spans="1:7" x14ac:dyDescent="0.2">
      <c r="A67" s="148" t="s">
        <v>385</v>
      </c>
      <c r="B67" s="156" t="s">
        <v>363</v>
      </c>
      <c r="C67" s="188">
        <v>220046.40400000001</v>
      </c>
      <c r="D67" s="70">
        <v>8639.1959999999999</v>
      </c>
      <c r="E67" s="70">
        <v>5316.1260000000002</v>
      </c>
      <c r="F67" s="70">
        <v>13955.322</v>
      </c>
      <c r="G67" s="54">
        <v>6.3419904830619267E-2</v>
      </c>
    </row>
    <row r="68" spans="1:7" x14ac:dyDescent="0.2">
      <c r="A68" s="152" t="s">
        <v>386</v>
      </c>
      <c r="B68" s="153" t="s">
        <v>364</v>
      </c>
      <c r="C68" s="189">
        <v>54404</v>
      </c>
      <c r="D68" s="73">
        <v>691</v>
      </c>
      <c r="E68" s="73">
        <v>0</v>
      </c>
      <c r="F68" s="73">
        <v>691</v>
      </c>
      <c r="G68" s="57">
        <v>1.2701271965296669E-2</v>
      </c>
    </row>
    <row r="69" spans="1:7" s="6" customFormat="1" x14ac:dyDescent="0.2">
      <c r="A69" s="211"/>
      <c r="B69" s="212" t="s">
        <v>170</v>
      </c>
      <c r="C69" s="371">
        <v>384625132.67999971</v>
      </c>
      <c r="D69" s="372">
        <v>123723384.84699997</v>
      </c>
      <c r="E69" s="372">
        <v>65688963.2522</v>
      </c>
      <c r="F69" s="372">
        <v>189412348.09919998</v>
      </c>
      <c r="G69" s="373">
        <v>0.49245962368451673</v>
      </c>
    </row>
    <row r="72" spans="1:7" ht="15" customHeight="1" x14ac:dyDescent="0.2">
      <c r="B72" s="3" t="s">
        <v>441</v>
      </c>
      <c r="C72" s="1"/>
      <c r="D72" s="1"/>
      <c r="E72" s="1"/>
      <c r="F72" s="1"/>
      <c r="G72" s="1"/>
    </row>
    <row r="73" spans="1:7" ht="15" customHeight="1" x14ac:dyDescent="0.2">
      <c r="B73" s="214"/>
      <c r="C73" s="1"/>
      <c r="D73" s="1"/>
      <c r="E73" s="1"/>
      <c r="F73" s="1"/>
      <c r="G73" s="1"/>
    </row>
  </sheetData>
  <sheetProtection algorithmName="SHA-512" hashValue="hkrIpu3YGsoYvgRUj5EAhGBC/OoGpwjC8ZJQVdgsRaf8sLsJ2BZb1kp7B0CHzhBZG40MkhilIPY0nmnFhg+ASg==" saltValue="GznXfIv3jvybvx8v9XWpqg==" spinCount="100000" sheet="1" objects="1" scenarios="1" insertColumns="0" insertRows="0" sort="0" autoFilter="0" pivotTables="0"/>
  <sortState xmlns:xlrd2="http://schemas.microsoft.com/office/spreadsheetml/2017/richdata2" ref="B5:G68">
    <sortCondition descending="1" ref="G5:G68"/>
  </sortState>
  <phoneticPr fontId="11" type="noConversion"/>
  <pageMargins left="0.7" right="0.7" top="0.75" bottom="0.75" header="0.3" footer="0.3"/>
  <ignoredErrors>
    <ignoredError sqref="A5:A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B751-8BB8-4DBE-83C2-7857DE2B7FE7}">
  <dimension ref="A1:V81"/>
  <sheetViews>
    <sheetView topLeftCell="A8" workbookViewId="0">
      <selection activeCell="B90" sqref="B90"/>
    </sheetView>
  </sheetViews>
  <sheetFormatPr defaultColWidth="16.140625" defaultRowHeight="12.75" x14ac:dyDescent="0.2"/>
  <cols>
    <col min="1" max="1" width="9.85546875" style="82" customWidth="1"/>
    <col min="2" max="2" width="29.5703125" style="3" customWidth="1"/>
    <col min="3" max="12" width="16.140625" style="1"/>
    <col min="13" max="16384" width="16.140625" style="3"/>
  </cols>
  <sheetData>
    <row r="1" spans="1:22" s="6" customFormat="1" x14ac:dyDescent="0.2">
      <c r="A1" s="81" t="s">
        <v>71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22" s="6" customFormat="1" x14ac:dyDescent="0.2">
      <c r="A2" s="81" t="s">
        <v>72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1:22" ht="15" customHeight="1" x14ac:dyDescent="0.2">
      <c r="B3" s="379"/>
      <c r="C3" s="379"/>
      <c r="D3" s="379"/>
      <c r="E3" s="379"/>
      <c r="F3" s="379"/>
      <c r="G3" s="379"/>
      <c r="H3" s="379"/>
      <c r="I3" s="379"/>
    </row>
    <row r="4" spans="1:22" s="12" customFormat="1" ht="17.100000000000001" customHeight="1" x14ac:dyDescent="0.25">
      <c r="A4" s="380" t="s">
        <v>2</v>
      </c>
      <c r="B4" s="381"/>
      <c r="C4" s="382"/>
      <c r="D4" s="382"/>
      <c r="E4" s="382"/>
      <c r="F4" s="382"/>
      <c r="G4" s="382"/>
      <c r="H4" s="382"/>
      <c r="I4" s="382"/>
      <c r="J4" s="382"/>
      <c r="K4" s="382"/>
      <c r="L4" s="383"/>
    </row>
    <row r="5" spans="1:22" s="12" customFormat="1" ht="32.1" customHeight="1" x14ac:dyDescent="0.2">
      <c r="A5" s="83"/>
      <c r="B5" s="84"/>
      <c r="C5" s="384" t="s">
        <v>73</v>
      </c>
      <c r="D5" s="385"/>
      <c r="E5" s="385"/>
      <c r="F5" s="386"/>
      <c r="G5" s="387" t="s">
        <v>74</v>
      </c>
      <c r="H5" s="388"/>
      <c r="I5" s="388"/>
      <c r="J5" s="388"/>
      <c r="K5" s="388"/>
      <c r="L5" s="389"/>
      <c r="N5" s="3"/>
      <c r="P5" s="3"/>
      <c r="Q5" s="3"/>
      <c r="R5" s="3"/>
      <c r="S5" s="3"/>
      <c r="T5" s="3"/>
      <c r="U5" s="3"/>
    </row>
    <row r="6" spans="1:22" s="12" customFormat="1" ht="45" customHeight="1" x14ac:dyDescent="0.2">
      <c r="A6" s="85" t="s">
        <v>75</v>
      </c>
      <c r="B6" s="86" t="s">
        <v>4</v>
      </c>
      <c r="C6" s="87" t="s">
        <v>76</v>
      </c>
      <c r="D6" s="88" t="s">
        <v>77</v>
      </c>
      <c r="E6" s="88" t="s">
        <v>78</v>
      </c>
      <c r="F6" s="89" t="s">
        <v>79</v>
      </c>
      <c r="G6" s="87" t="s">
        <v>76</v>
      </c>
      <c r="H6" s="88" t="s">
        <v>77</v>
      </c>
      <c r="I6" s="88" t="s">
        <v>79</v>
      </c>
      <c r="J6" s="43" t="s">
        <v>80</v>
      </c>
      <c r="K6" s="43" t="s">
        <v>81</v>
      </c>
      <c r="L6" s="44" t="s">
        <v>82</v>
      </c>
      <c r="N6" s="3"/>
      <c r="O6" s="3"/>
      <c r="P6" s="3"/>
      <c r="Q6" s="3"/>
      <c r="R6" s="3"/>
      <c r="S6" s="79"/>
      <c r="T6" s="3"/>
      <c r="U6" s="3"/>
      <c r="V6" s="3"/>
    </row>
    <row r="7" spans="1:22" x14ac:dyDescent="0.2">
      <c r="A7" s="90">
        <v>1</v>
      </c>
      <c r="B7" s="61" t="s">
        <v>61</v>
      </c>
      <c r="C7" s="91">
        <f t="shared" ref="C7:C37" si="0">+G7/J7</f>
        <v>0.51789077212806023</v>
      </c>
      <c r="D7" s="92">
        <f t="shared" ref="D7:D37" si="1">+H7/J7</f>
        <v>0.18832391713747645</v>
      </c>
      <c r="E7" s="92">
        <f t="shared" ref="E7:E37" si="2">+(G7+H7)/J7</f>
        <v>0.70621468926553665</v>
      </c>
      <c r="F7" s="93">
        <f t="shared" ref="F7:F37" si="3">+I7/J7</f>
        <v>0.29378531073446323</v>
      </c>
      <c r="G7" s="94">
        <v>2.75</v>
      </c>
      <c r="H7" s="95">
        <v>1</v>
      </c>
      <c r="I7" s="95">
        <v>1.56</v>
      </c>
      <c r="J7" s="95">
        <f t="shared" ref="J7:J37" si="4">+I7+H7+G7</f>
        <v>5.3100000000000005</v>
      </c>
      <c r="K7" s="95">
        <v>0</v>
      </c>
      <c r="L7" s="96">
        <v>5.3100000000000005</v>
      </c>
    </row>
    <row r="8" spans="1:22" x14ac:dyDescent="0.2">
      <c r="A8" s="82">
        <v>2</v>
      </c>
      <c r="B8" s="62" t="s">
        <v>44</v>
      </c>
      <c r="C8" s="97">
        <f t="shared" si="0"/>
        <v>0.46123260437375746</v>
      </c>
      <c r="D8" s="98">
        <f t="shared" si="1"/>
        <v>0.12624254473161037</v>
      </c>
      <c r="E8" s="98">
        <f t="shared" si="2"/>
        <v>0.58747514910536791</v>
      </c>
      <c r="F8" s="99">
        <f t="shared" si="3"/>
        <v>0.41252485089463231</v>
      </c>
      <c r="G8" s="100">
        <v>9.2799999999999994</v>
      </c>
      <c r="H8" s="101">
        <v>2.54</v>
      </c>
      <c r="I8" s="101">
        <v>8.3000000000000007</v>
      </c>
      <c r="J8" s="101">
        <f t="shared" si="4"/>
        <v>20.119999999999997</v>
      </c>
      <c r="K8" s="101">
        <v>1.78</v>
      </c>
      <c r="L8" s="102">
        <v>21.900000000000002</v>
      </c>
    </row>
    <row r="9" spans="1:22" x14ac:dyDescent="0.2">
      <c r="A9" s="90">
        <v>3</v>
      </c>
      <c r="B9" s="61" t="s">
        <v>39</v>
      </c>
      <c r="C9" s="91">
        <f t="shared" si="0"/>
        <v>0.42717016081502063</v>
      </c>
      <c r="D9" s="92">
        <f t="shared" si="1"/>
        <v>0.17538098846510064</v>
      </c>
      <c r="E9" s="92">
        <f t="shared" si="2"/>
        <v>0.60255114928012121</v>
      </c>
      <c r="F9" s="93">
        <f t="shared" si="3"/>
        <v>0.39744885071987873</v>
      </c>
      <c r="G9" s="94">
        <v>101.47</v>
      </c>
      <c r="H9" s="95">
        <v>41.660000000000004</v>
      </c>
      <c r="I9" s="95">
        <v>94.41</v>
      </c>
      <c r="J9" s="95">
        <f t="shared" si="4"/>
        <v>237.54</v>
      </c>
      <c r="K9" s="95">
        <v>18.239999999999998</v>
      </c>
      <c r="L9" s="96">
        <v>255.77999999999997</v>
      </c>
    </row>
    <row r="10" spans="1:22" x14ac:dyDescent="0.2">
      <c r="A10" s="82" t="s">
        <v>83</v>
      </c>
      <c r="B10" s="62" t="s">
        <v>62</v>
      </c>
      <c r="C10" s="97">
        <f t="shared" si="0"/>
        <v>0.354978354978355</v>
      </c>
      <c r="D10" s="98">
        <f t="shared" si="1"/>
        <v>0.33766233766233766</v>
      </c>
      <c r="E10" s="98">
        <f t="shared" si="2"/>
        <v>0.69264069264069272</v>
      </c>
      <c r="F10" s="99">
        <f t="shared" si="3"/>
        <v>0.30735930735930739</v>
      </c>
      <c r="G10" s="100">
        <v>4.0999999999999996</v>
      </c>
      <c r="H10" s="101">
        <v>3.9</v>
      </c>
      <c r="I10" s="101">
        <v>3.55</v>
      </c>
      <c r="J10" s="101">
        <f t="shared" si="4"/>
        <v>11.549999999999999</v>
      </c>
      <c r="K10" s="101">
        <v>1</v>
      </c>
      <c r="L10" s="102">
        <v>12.55</v>
      </c>
    </row>
    <row r="11" spans="1:22" x14ac:dyDescent="0.2">
      <c r="A11" s="90" t="s">
        <v>83</v>
      </c>
      <c r="B11" s="61" t="s">
        <v>47</v>
      </c>
      <c r="C11" s="91">
        <f t="shared" si="0"/>
        <v>0.35302104548540392</v>
      </c>
      <c r="D11" s="92">
        <f t="shared" si="1"/>
        <v>0.44331296673455528</v>
      </c>
      <c r="E11" s="92">
        <f t="shared" si="2"/>
        <v>0.79633401221995925</v>
      </c>
      <c r="F11" s="93">
        <f t="shared" si="3"/>
        <v>0.20366598778004072</v>
      </c>
      <c r="G11" s="94">
        <v>5.2</v>
      </c>
      <c r="H11" s="95">
        <v>6.5299999999999994</v>
      </c>
      <c r="I11" s="95">
        <v>3</v>
      </c>
      <c r="J11" s="95">
        <f t="shared" si="4"/>
        <v>14.73</v>
      </c>
      <c r="K11" s="95">
        <v>1.8</v>
      </c>
      <c r="L11" s="96">
        <v>16.529999999999998</v>
      </c>
    </row>
    <row r="12" spans="1:22" x14ac:dyDescent="0.2">
      <c r="A12" s="82" t="s">
        <v>83</v>
      </c>
      <c r="B12" s="62" t="s">
        <v>51</v>
      </c>
      <c r="C12" s="97">
        <f t="shared" si="0"/>
        <v>0.35214140040788577</v>
      </c>
      <c r="D12" s="98">
        <f t="shared" si="1"/>
        <v>8.3616587355540437E-2</v>
      </c>
      <c r="E12" s="98">
        <f t="shared" si="2"/>
        <v>0.43575798776342622</v>
      </c>
      <c r="F12" s="99">
        <f t="shared" si="3"/>
        <v>0.56424201223657378</v>
      </c>
      <c r="G12" s="100">
        <v>5.18</v>
      </c>
      <c r="H12" s="101">
        <v>1.23</v>
      </c>
      <c r="I12" s="101">
        <v>8.3000000000000007</v>
      </c>
      <c r="J12" s="101">
        <f t="shared" si="4"/>
        <v>14.71</v>
      </c>
      <c r="K12" s="101">
        <v>0</v>
      </c>
      <c r="L12" s="102">
        <v>14.71</v>
      </c>
    </row>
    <row r="13" spans="1:22" x14ac:dyDescent="0.2">
      <c r="A13" s="90" t="s">
        <v>83</v>
      </c>
      <c r="B13" s="61" t="s">
        <v>22</v>
      </c>
      <c r="C13" s="91">
        <f t="shared" si="0"/>
        <v>0.34739661811485012</v>
      </c>
      <c r="D13" s="92">
        <f t="shared" si="1"/>
        <v>0.26377029968190185</v>
      </c>
      <c r="E13" s="92">
        <f t="shared" si="2"/>
        <v>0.61116691779675192</v>
      </c>
      <c r="F13" s="93">
        <f t="shared" si="3"/>
        <v>0.38883308220324797</v>
      </c>
      <c r="G13" s="94">
        <v>41.5</v>
      </c>
      <c r="H13" s="95">
        <v>31.509999999999998</v>
      </c>
      <c r="I13" s="95">
        <v>46.45</v>
      </c>
      <c r="J13" s="95">
        <f t="shared" si="4"/>
        <v>119.46000000000001</v>
      </c>
      <c r="K13" s="95">
        <v>7.8100000000000005</v>
      </c>
      <c r="L13" s="96">
        <v>127.22</v>
      </c>
    </row>
    <row r="14" spans="1:22" x14ac:dyDescent="0.2">
      <c r="A14" s="82" t="s">
        <v>83</v>
      </c>
      <c r="B14" s="62" t="s">
        <v>24</v>
      </c>
      <c r="C14" s="97">
        <f t="shared" si="0"/>
        <v>0.34701827989211864</v>
      </c>
      <c r="D14" s="98">
        <f t="shared" si="1"/>
        <v>0.12616122265507942</v>
      </c>
      <c r="E14" s="98">
        <f t="shared" si="2"/>
        <v>0.47317950254719809</v>
      </c>
      <c r="F14" s="99">
        <f t="shared" si="3"/>
        <v>0.52682049745280191</v>
      </c>
      <c r="G14" s="100">
        <v>23.159999999999997</v>
      </c>
      <c r="H14" s="101">
        <v>8.42</v>
      </c>
      <c r="I14" s="101">
        <v>35.159999999999997</v>
      </c>
      <c r="J14" s="101">
        <f t="shared" si="4"/>
        <v>66.739999999999995</v>
      </c>
      <c r="K14" s="101">
        <v>5.05</v>
      </c>
      <c r="L14" s="102">
        <v>71.790000000000006</v>
      </c>
    </row>
    <row r="15" spans="1:22" x14ac:dyDescent="0.2">
      <c r="A15" s="90">
        <v>9</v>
      </c>
      <c r="B15" s="61" t="s">
        <v>64</v>
      </c>
      <c r="C15" s="91">
        <f t="shared" si="0"/>
        <v>0.33186813186813191</v>
      </c>
      <c r="D15" s="92">
        <f t="shared" si="1"/>
        <v>0</v>
      </c>
      <c r="E15" s="92">
        <f t="shared" si="2"/>
        <v>0.33186813186813191</v>
      </c>
      <c r="F15" s="93">
        <f t="shared" si="3"/>
        <v>0.66813186813186809</v>
      </c>
      <c r="G15" s="94">
        <v>4.53</v>
      </c>
      <c r="H15" s="95">
        <v>0</v>
      </c>
      <c r="I15" s="95">
        <v>9.1199999999999992</v>
      </c>
      <c r="J15" s="95">
        <f t="shared" si="4"/>
        <v>13.649999999999999</v>
      </c>
      <c r="K15" s="95">
        <v>0.75</v>
      </c>
      <c r="L15" s="96">
        <v>14.399999999999999</v>
      </c>
    </row>
    <row r="16" spans="1:22" x14ac:dyDescent="0.2">
      <c r="A16" s="82">
        <v>10</v>
      </c>
      <c r="B16" s="62" t="s">
        <v>21</v>
      </c>
      <c r="C16" s="97">
        <f t="shared" si="0"/>
        <v>0.31147540983606559</v>
      </c>
      <c r="D16" s="98">
        <f t="shared" si="1"/>
        <v>9.8360655737704916E-2</v>
      </c>
      <c r="E16" s="98">
        <f t="shared" si="2"/>
        <v>0.4098360655737705</v>
      </c>
      <c r="F16" s="99">
        <f t="shared" si="3"/>
        <v>0.5901639344262295</v>
      </c>
      <c r="G16" s="100">
        <v>4.75</v>
      </c>
      <c r="H16" s="101">
        <v>1.5</v>
      </c>
      <c r="I16" s="101">
        <v>9</v>
      </c>
      <c r="J16" s="101">
        <f t="shared" si="4"/>
        <v>15.25</v>
      </c>
      <c r="K16" s="101">
        <v>1.66</v>
      </c>
      <c r="L16" s="102">
        <v>16.91</v>
      </c>
    </row>
    <row r="17" spans="1:12" x14ac:dyDescent="0.2">
      <c r="A17" s="90" t="s">
        <v>84</v>
      </c>
      <c r="B17" s="61" t="s">
        <v>14</v>
      </c>
      <c r="C17" s="91">
        <f t="shared" si="0"/>
        <v>0.30047949897250226</v>
      </c>
      <c r="D17" s="92">
        <f t="shared" si="1"/>
        <v>0.12999315001467857</v>
      </c>
      <c r="E17" s="92">
        <f t="shared" si="2"/>
        <v>0.43047264898718079</v>
      </c>
      <c r="F17" s="93">
        <f t="shared" si="3"/>
        <v>0.56952735101281926</v>
      </c>
      <c r="G17" s="94">
        <v>153.53000000000003</v>
      </c>
      <c r="H17" s="95">
        <v>66.420000000000016</v>
      </c>
      <c r="I17" s="95">
        <v>291</v>
      </c>
      <c r="J17" s="95">
        <f t="shared" si="4"/>
        <v>510.95000000000005</v>
      </c>
      <c r="K17" s="95">
        <v>36.07</v>
      </c>
      <c r="L17" s="96">
        <v>547.02</v>
      </c>
    </row>
    <row r="18" spans="1:12" x14ac:dyDescent="0.2">
      <c r="A18" s="82" t="s">
        <v>84</v>
      </c>
      <c r="B18" s="62" t="s">
        <v>57</v>
      </c>
      <c r="C18" s="97">
        <f t="shared" si="0"/>
        <v>0.29624753127057274</v>
      </c>
      <c r="D18" s="98">
        <f t="shared" si="1"/>
        <v>0.19190256747860432</v>
      </c>
      <c r="E18" s="98">
        <f t="shared" si="2"/>
        <v>0.48815009874917703</v>
      </c>
      <c r="F18" s="99">
        <f t="shared" si="3"/>
        <v>0.51184990125082286</v>
      </c>
      <c r="G18" s="100">
        <v>9</v>
      </c>
      <c r="H18" s="101">
        <v>5.83</v>
      </c>
      <c r="I18" s="101">
        <v>15.55</v>
      </c>
      <c r="J18" s="101">
        <f t="shared" si="4"/>
        <v>30.380000000000003</v>
      </c>
      <c r="K18" s="101">
        <v>1</v>
      </c>
      <c r="L18" s="102">
        <v>31.380000000000003</v>
      </c>
    </row>
    <row r="19" spans="1:12" x14ac:dyDescent="0.2">
      <c r="A19" s="90" t="s">
        <v>85</v>
      </c>
      <c r="B19" s="61" t="s">
        <v>38</v>
      </c>
      <c r="C19" s="91">
        <f t="shared" si="0"/>
        <v>0.28490672696438663</v>
      </c>
      <c r="D19" s="92">
        <f t="shared" si="1"/>
        <v>0.16676088185415489</v>
      </c>
      <c r="E19" s="92">
        <f t="shared" si="2"/>
        <v>0.45166760881854157</v>
      </c>
      <c r="F19" s="93">
        <f t="shared" si="3"/>
        <v>0.54833239118145838</v>
      </c>
      <c r="G19" s="94">
        <v>25.2</v>
      </c>
      <c r="H19" s="95">
        <v>14.75</v>
      </c>
      <c r="I19" s="95">
        <v>48.5</v>
      </c>
      <c r="J19" s="95">
        <f t="shared" si="4"/>
        <v>88.45</v>
      </c>
      <c r="K19" s="95">
        <v>5.01</v>
      </c>
      <c r="L19" s="96">
        <v>93.460000000000008</v>
      </c>
    </row>
    <row r="20" spans="1:12" x14ac:dyDescent="0.2">
      <c r="A20" s="82" t="s">
        <v>85</v>
      </c>
      <c r="B20" s="62" t="s">
        <v>19</v>
      </c>
      <c r="C20" s="97">
        <f t="shared" si="0"/>
        <v>0.28248151010045253</v>
      </c>
      <c r="D20" s="98">
        <f t="shared" si="1"/>
        <v>0.18175295286455459</v>
      </c>
      <c r="E20" s="98">
        <f t="shared" si="2"/>
        <v>0.46423446296500709</v>
      </c>
      <c r="F20" s="99">
        <f t="shared" si="3"/>
        <v>0.53576553703499274</v>
      </c>
      <c r="G20" s="100">
        <v>51.179999999999993</v>
      </c>
      <c r="H20" s="101">
        <v>32.93</v>
      </c>
      <c r="I20" s="101">
        <v>97.07</v>
      </c>
      <c r="J20" s="101">
        <f t="shared" si="4"/>
        <v>181.18</v>
      </c>
      <c r="K20" s="101">
        <v>6.3199999999999994</v>
      </c>
      <c r="L20" s="102">
        <v>187.5</v>
      </c>
    </row>
    <row r="21" spans="1:12" x14ac:dyDescent="0.2">
      <c r="A21" s="90" t="s">
        <v>86</v>
      </c>
      <c r="B21" s="61" t="s">
        <v>23</v>
      </c>
      <c r="C21" s="91">
        <f t="shared" si="0"/>
        <v>0.28169014084507044</v>
      </c>
      <c r="D21" s="92">
        <f t="shared" si="1"/>
        <v>0.37558685446009388</v>
      </c>
      <c r="E21" s="92">
        <f t="shared" si="2"/>
        <v>0.65727699530516426</v>
      </c>
      <c r="F21" s="93">
        <f t="shared" si="3"/>
        <v>0.34272300469483569</v>
      </c>
      <c r="G21" s="94">
        <v>3</v>
      </c>
      <c r="H21" s="95">
        <v>4</v>
      </c>
      <c r="I21" s="95">
        <v>3.65</v>
      </c>
      <c r="J21" s="95">
        <f t="shared" si="4"/>
        <v>10.65</v>
      </c>
      <c r="K21" s="95">
        <v>1.38</v>
      </c>
      <c r="L21" s="96">
        <v>12.030000000000001</v>
      </c>
    </row>
    <row r="22" spans="1:12" x14ac:dyDescent="0.2">
      <c r="A22" s="82" t="s">
        <v>86</v>
      </c>
      <c r="B22" s="62" t="s">
        <v>15</v>
      </c>
      <c r="C22" s="97">
        <f t="shared" si="0"/>
        <v>0.28118811881188116</v>
      </c>
      <c r="D22" s="98">
        <f t="shared" si="1"/>
        <v>0.22432814710042431</v>
      </c>
      <c r="E22" s="98">
        <f t="shared" si="2"/>
        <v>0.50551626591230547</v>
      </c>
      <c r="F22" s="99">
        <f t="shared" si="3"/>
        <v>0.49448373408769447</v>
      </c>
      <c r="G22" s="100">
        <v>19.88</v>
      </c>
      <c r="H22" s="101">
        <v>15.86</v>
      </c>
      <c r="I22" s="101">
        <v>34.96</v>
      </c>
      <c r="J22" s="101">
        <f t="shared" si="4"/>
        <v>70.7</v>
      </c>
      <c r="K22" s="101">
        <v>0</v>
      </c>
      <c r="L22" s="102">
        <v>70.699999999999989</v>
      </c>
    </row>
    <row r="23" spans="1:12" x14ac:dyDescent="0.2">
      <c r="A23" s="90" t="s">
        <v>86</v>
      </c>
      <c r="B23" s="61" t="s">
        <v>63</v>
      </c>
      <c r="C23" s="91">
        <f t="shared" si="0"/>
        <v>0.27862149532710284</v>
      </c>
      <c r="D23" s="92">
        <f t="shared" si="1"/>
        <v>0.27745327102803741</v>
      </c>
      <c r="E23" s="92">
        <f t="shared" si="2"/>
        <v>0.55607476635514019</v>
      </c>
      <c r="F23" s="93">
        <f t="shared" si="3"/>
        <v>0.44392523364485986</v>
      </c>
      <c r="G23" s="94">
        <v>4.7699999999999996</v>
      </c>
      <c r="H23" s="95">
        <v>4.75</v>
      </c>
      <c r="I23" s="95">
        <v>7.6</v>
      </c>
      <c r="J23" s="95">
        <f t="shared" si="4"/>
        <v>17.119999999999997</v>
      </c>
      <c r="K23" s="95">
        <v>2.2000000000000002</v>
      </c>
      <c r="L23" s="96">
        <v>19.32</v>
      </c>
    </row>
    <row r="24" spans="1:12" x14ac:dyDescent="0.2">
      <c r="A24" s="82" t="s">
        <v>87</v>
      </c>
      <c r="B24" s="62" t="s">
        <v>42</v>
      </c>
      <c r="C24" s="97">
        <f t="shared" si="0"/>
        <v>0.27252106286454958</v>
      </c>
      <c r="D24" s="98">
        <f t="shared" si="1"/>
        <v>0.11989630589760208</v>
      </c>
      <c r="E24" s="98">
        <f t="shared" si="2"/>
        <v>0.39241736876215166</v>
      </c>
      <c r="F24" s="99">
        <f t="shared" si="3"/>
        <v>0.60758263123784839</v>
      </c>
      <c r="G24" s="100">
        <v>8.41</v>
      </c>
      <c r="H24" s="101">
        <v>3.7</v>
      </c>
      <c r="I24" s="101">
        <v>18.75</v>
      </c>
      <c r="J24" s="101">
        <f t="shared" si="4"/>
        <v>30.86</v>
      </c>
      <c r="K24" s="101">
        <v>1.88</v>
      </c>
      <c r="L24" s="102">
        <v>32.74</v>
      </c>
    </row>
    <row r="25" spans="1:12" x14ac:dyDescent="0.2">
      <c r="A25" s="90" t="s">
        <v>87</v>
      </c>
      <c r="B25" s="61" t="s">
        <v>31</v>
      </c>
      <c r="C25" s="91">
        <f t="shared" si="0"/>
        <v>0.27247956403269757</v>
      </c>
      <c r="D25" s="92">
        <f t="shared" si="1"/>
        <v>7.901907356948229E-2</v>
      </c>
      <c r="E25" s="92">
        <f t="shared" si="2"/>
        <v>0.35149863760217986</v>
      </c>
      <c r="F25" s="93">
        <f t="shared" si="3"/>
        <v>0.64850136239782019</v>
      </c>
      <c r="G25" s="94">
        <v>1</v>
      </c>
      <c r="H25" s="95">
        <v>0.28999999999999998</v>
      </c>
      <c r="I25" s="95">
        <v>2.38</v>
      </c>
      <c r="J25" s="95">
        <f t="shared" si="4"/>
        <v>3.67</v>
      </c>
      <c r="K25" s="95">
        <v>0</v>
      </c>
      <c r="L25" s="96">
        <v>3.67</v>
      </c>
    </row>
    <row r="26" spans="1:12" x14ac:dyDescent="0.2">
      <c r="A26" s="82">
        <v>20</v>
      </c>
      <c r="B26" s="62" t="s">
        <v>17</v>
      </c>
      <c r="C26" s="97">
        <f t="shared" si="0"/>
        <v>0.25639371187236043</v>
      </c>
      <c r="D26" s="98">
        <f t="shared" si="1"/>
        <v>0.17720553730642891</v>
      </c>
      <c r="E26" s="98">
        <f t="shared" si="2"/>
        <v>0.43359924917878934</v>
      </c>
      <c r="F26" s="99">
        <f t="shared" si="3"/>
        <v>0.56640075082121066</v>
      </c>
      <c r="G26" s="100">
        <v>131.13</v>
      </c>
      <c r="H26" s="101">
        <v>90.63</v>
      </c>
      <c r="I26" s="101">
        <v>289.67999999999995</v>
      </c>
      <c r="J26" s="101">
        <f t="shared" si="4"/>
        <v>511.43999999999994</v>
      </c>
      <c r="K26" s="101">
        <v>16.89</v>
      </c>
      <c r="L26" s="102">
        <v>528.33000000000004</v>
      </c>
    </row>
    <row r="27" spans="1:12" x14ac:dyDescent="0.2">
      <c r="A27" s="90">
        <v>21</v>
      </c>
      <c r="B27" s="61" t="s">
        <v>16</v>
      </c>
      <c r="C27" s="91">
        <f t="shared" si="0"/>
        <v>0.25092424852183443</v>
      </c>
      <c r="D27" s="92">
        <f t="shared" si="1"/>
        <v>9.8388074696650368E-2</v>
      </c>
      <c r="E27" s="92">
        <f t="shared" si="2"/>
        <v>0.34931232321848477</v>
      </c>
      <c r="F27" s="93">
        <f t="shared" si="3"/>
        <v>0.65068767678151529</v>
      </c>
      <c r="G27" s="94">
        <v>61.540000000000006</v>
      </c>
      <c r="H27" s="95">
        <v>24.13</v>
      </c>
      <c r="I27" s="95">
        <v>159.58329999999998</v>
      </c>
      <c r="J27" s="95">
        <f t="shared" si="4"/>
        <v>245.25329999999997</v>
      </c>
      <c r="K27" s="95">
        <v>11.98</v>
      </c>
      <c r="L27" s="96">
        <v>257.23329999999999</v>
      </c>
    </row>
    <row r="28" spans="1:12" x14ac:dyDescent="0.2">
      <c r="A28" s="82" t="s">
        <v>88</v>
      </c>
      <c r="B28" s="62" t="s">
        <v>13</v>
      </c>
      <c r="C28" s="97">
        <f t="shared" si="0"/>
        <v>0.24239517423306092</v>
      </c>
      <c r="D28" s="98">
        <f t="shared" si="1"/>
        <v>0.18253426552786439</v>
      </c>
      <c r="E28" s="98">
        <f t="shared" si="2"/>
        <v>0.42492943976092529</v>
      </c>
      <c r="F28" s="99">
        <f t="shared" si="3"/>
        <v>0.57507056023907466</v>
      </c>
      <c r="G28" s="100">
        <v>394.2</v>
      </c>
      <c r="H28" s="101">
        <v>296.85000000000002</v>
      </c>
      <c r="I28" s="101">
        <v>935.21999999999991</v>
      </c>
      <c r="J28" s="101">
        <f t="shared" si="4"/>
        <v>1626.27</v>
      </c>
      <c r="K28" s="101">
        <v>69.959999999999994</v>
      </c>
      <c r="L28" s="102">
        <v>1696.1900000000003</v>
      </c>
    </row>
    <row r="29" spans="1:12" x14ac:dyDescent="0.2">
      <c r="A29" s="90" t="s">
        <v>88</v>
      </c>
      <c r="B29" s="61" t="s">
        <v>50</v>
      </c>
      <c r="C29" s="91">
        <f t="shared" si="0"/>
        <v>0.23862985450796192</v>
      </c>
      <c r="D29" s="92">
        <f t="shared" si="1"/>
        <v>0.28812005957154307</v>
      </c>
      <c r="E29" s="92">
        <f t="shared" si="2"/>
        <v>0.526749914079505</v>
      </c>
      <c r="F29" s="93">
        <f t="shared" si="3"/>
        <v>0.47325008592049489</v>
      </c>
      <c r="G29" s="94">
        <v>20.83</v>
      </c>
      <c r="H29" s="95">
        <v>25.15</v>
      </c>
      <c r="I29" s="95">
        <v>41.31</v>
      </c>
      <c r="J29" s="95">
        <f t="shared" si="4"/>
        <v>87.29</v>
      </c>
      <c r="K29" s="95">
        <v>4.33</v>
      </c>
      <c r="L29" s="96">
        <v>91.62</v>
      </c>
    </row>
    <row r="30" spans="1:12" x14ac:dyDescent="0.2">
      <c r="A30" s="82" t="s">
        <v>88</v>
      </c>
      <c r="B30" s="62" t="s">
        <v>48</v>
      </c>
      <c r="C30" s="97">
        <f t="shared" si="0"/>
        <v>0.23780487804878048</v>
      </c>
      <c r="D30" s="98">
        <f t="shared" si="1"/>
        <v>0</v>
      </c>
      <c r="E30" s="98">
        <f t="shared" si="2"/>
        <v>0.23780487804878048</v>
      </c>
      <c r="F30" s="99">
        <f t="shared" si="3"/>
        <v>0.76219512195121941</v>
      </c>
      <c r="G30" s="100">
        <v>1.56</v>
      </c>
      <c r="H30" s="101">
        <v>0</v>
      </c>
      <c r="I30" s="101">
        <v>5</v>
      </c>
      <c r="J30" s="101">
        <f t="shared" si="4"/>
        <v>6.5600000000000005</v>
      </c>
      <c r="K30" s="101">
        <v>1</v>
      </c>
      <c r="L30" s="102">
        <v>7.5600000000000005</v>
      </c>
    </row>
    <row r="31" spans="1:12" x14ac:dyDescent="0.2">
      <c r="A31" s="90" t="s">
        <v>89</v>
      </c>
      <c r="B31" s="61" t="s">
        <v>26</v>
      </c>
      <c r="C31" s="91">
        <f t="shared" si="0"/>
        <v>0.23370025402201522</v>
      </c>
      <c r="D31" s="92">
        <f t="shared" si="1"/>
        <v>0.12362404741744283</v>
      </c>
      <c r="E31" s="92">
        <f t="shared" si="2"/>
        <v>0.35732430143945804</v>
      </c>
      <c r="F31" s="93">
        <f t="shared" si="3"/>
        <v>0.64267569856054185</v>
      </c>
      <c r="G31" s="94">
        <v>5.52</v>
      </c>
      <c r="H31" s="95">
        <v>2.92</v>
      </c>
      <c r="I31" s="95">
        <v>15.18</v>
      </c>
      <c r="J31" s="95">
        <f t="shared" si="4"/>
        <v>23.62</v>
      </c>
      <c r="K31" s="95">
        <v>3.35</v>
      </c>
      <c r="L31" s="96">
        <v>26.97</v>
      </c>
    </row>
    <row r="32" spans="1:12" x14ac:dyDescent="0.2">
      <c r="A32" s="82" t="s">
        <v>89</v>
      </c>
      <c r="B32" s="62" t="s">
        <v>52</v>
      </c>
      <c r="C32" s="97">
        <f t="shared" si="0"/>
        <v>0.22930463576158941</v>
      </c>
      <c r="D32" s="98">
        <f t="shared" si="1"/>
        <v>6.2086092715231786E-2</v>
      </c>
      <c r="E32" s="98">
        <f t="shared" si="2"/>
        <v>0.29139072847682118</v>
      </c>
      <c r="F32" s="99">
        <f t="shared" si="3"/>
        <v>0.70860927152317876</v>
      </c>
      <c r="G32" s="100">
        <v>8.31</v>
      </c>
      <c r="H32" s="101">
        <v>2.25</v>
      </c>
      <c r="I32" s="101">
        <v>25.68</v>
      </c>
      <c r="J32" s="101">
        <f t="shared" si="4"/>
        <v>36.24</v>
      </c>
      <c r="K32" s="101">
        <v>1.1200000000000001</v>
      </c>
      <c r="L32" s="102">
        <v>37.36</v>
      </c>
    </row>
    <row r="33" spans="1:12" x14ac:dyDescent="0.2">
      <c r="A33" s="90" t="s">
        <v>90</v>
      </c>
      <c r="B33" s="61" t="s">
        <v>40</v>
      </c>
      <c r="C33" s="91">
        <f t="shared" si="0"/>
        <v>0.22484152139461169</v>
      </c>
      <c r="D33" s="92">
        <f t="shared" si="1"/>
        <v>0.21632329635499206</v>
      </c>
      <c r="E33" s="92">
        <f t="shared" si="2"/>
        <v>0.44116481774960375</v>
      </c>
      <c r="F33" s="93">
        <f t="shared" si="3"/>
        <v>0.55883518225039619</v>
      </c>
      <c r="G33" s="94">
        <v>11.35</v>
      </c>
      <c r="H33" s="95">
        <v>10.92</v>
      </c>
      <c r="I33" s="95">
        <v>28.21</v>
      </c>
      <c r="J33" s="95">
        <f t="shared" si="4"/>
        <v>50.480000000000004</v>
      </c>
      <c r="K33" s="95">
        <v>0.25</v>
      </c>
      <c r="L33" s="96">
        <v>50.73</v>
      </c>
    </row>
    <row r="34" spans="1:12" x14ac:dyDescent="0.2">
      <c r="A34" s="82" t="s">
        <v>90</v>
      </c>
      <c r="B34" s="62" t="s">
        <v>43</v>
      </c>
      <c r="C34" s="97">
        <f t="shared" si="0"/>
        <v>0.22348269994327852</v>
      </c>
      <c r="D34" s="98">
        <f t="shared" si="1"/>
        <v>0.17016449234259787</v>
      </c>
      <c r="E34" s="98">
        <f t="shared" si="2"/>
        <v>0.39364719228587636</v>
      </c>
      <c r="F34" s="99">
        <f t="shared" si="3"/>
        <v>0.6063528077141237</v>
      </c>
      <c r="G34" s="100">
        <v>3.94</v>
      </c>
      <c r="H34" s="101">
        <v>3</v>
      </c>
      <c r="I34" s="101">
        <v>10.69</v>
      </c>
      <c r="J34" s="101">
        <f t="shared" si="4"/>
        <v>17.63</v>
      </c>
      <c r="K34" s="101">
        <v>1</v>
      </c>
      <c r="L34" s="102">
        <v>18.63</v>
      </c>
    </row>
    <row r="35" spans="1:12" x14ac:dyDescent="0.2">
      <c r="A35" s="90" t="s">
        <v>91</v>
      </c>
      <c r="B35" s="61" t="s">
        <v>30</v>
      </c>
      <c r="C35" s="91">
        <f t="shared" si="0"/>
        <v>0.21446497832534792</v>
      </c>
      <c r="D35" s="92">
        <f t="shared" si="1"/>
        <v>0.28496463609399958</v>
      </c>
      <c r="E35" s="92">
        <f t="shared" si="2"/>
        <v>0.49942961441934741</v>
      </c>
      <c r="F35" s="93">
        <f t="shared" si="3"/>
        <v>0.50057038558065248</v>
      </c>
      <c r="G35" s="94">
        <v>9.4</v>
      </c>
      <c r="H35" s="95">
        <v>12.490000000000002</v>
      </c>
      <c r="I35" s="95">
        <v>21.94</v>
      </c>
      <c r="J35" s="95">
        <f t="shared" si="4"/>
        <v>43.830000000000005</v>
      </c>
      <c r="K35" s="95">
        <v>3.6599999999999997</v>
      </c>
      <c r="L35" s="96">
        <v>47.49</v>
      </c>
    </row>
    <row r="36" spans="1:12" x14ac:dyDescent="0.2">
      <c r="A36" s="82" t="s">
        <v>91</v>
      </c>
      <c r="B36" s="62" t="s">
        <v>53</v>
      </c>
      <c r="C36" s="97">
        <f t="shared" si="0"/>
        <v>0.21443128881987575</v>
      </c>
      <c r="D36" s="98">
        <f t="shared" si="1"/>
        <v>0.24243012422360252</v>
      </c>
      <c r="E36" s="98">
        <f t="shared" si="2"/>
        <v>0.45686141304347827</v>
      </c>
      <c r="F36" s="99">
        <f t="shared" si="3"/>
        <v>0.54313858695652173</v>
      </c>
      <c r="G36" s="100">
        <v>44.19</v>
      </c>
      <c r="H36" s="101">
        <v>49.960000000000008</v>
      </c>
      <c r="I36" s="101">
        <v>111.93</v>
      </c>
      <c r="J36" s="101">
        <f t="shared" si="4"/>
        <v>206.08</v>
      </c>
      <c r="K36" s="101">
        <v>15.83</v>
      </c>
      <c r="L36" s="102">
        <v>221.91000000000003</v>
      </c>
    </row>
    <row r="37" spans="1:12" x14ac:dyDescent="0.2">
      <c r="A37" s="90" t="s">
        <v>91</v>
      </c>
      <c r="B37" s="61" t="s">
        <v>32</v>
      </c>
      <c r="C37" s="91">
        <f t="shared" si="0"/>
        <v>0.21276595744680851</v>
      </c>
      <c r="D37" s="92">
        <f t="shared" si="1"/>
        <v>0.36170212765957444</v>
      </c>
      <c r="E37" s="92">
        <f t="shared" si="2"/>
        <v>0.57446808510638303</v>
      </c>
      <c r="F37" s="93">
        <f t="shared" si="3"/>
        <v>0.42553191489361702</v>
      </c>
      <c r="G37" s="94">
        <v>1</v>
      </c>
      <c r="H37" s="95">
        <v>1.7</v>
      </c>
      <c r="I37" s="95">
        <v>2</v>
      </c>
      <c r="J37" s="95">
        <f t="shared" si="4"/>
        <v>4.7</v>
      </c>
      <c r="K37" s="95">
        <v>0.3</v>
      </c>
      <c r="L37" s="96">
        <v>5</v>
      </c>
    </row>
    <row r="38" spans="1:12" x14ac:dyDescent="0.2">
      <c r="A38" s="82" t="s">
        <v>92</v>
      </c>
      <c r="B38" s="62" t="s">
        <v>58</v>
      </c>
      <c r="C38" s="97">
        <f t="shared" ref="C38:C58" si="5">+G38/J38</f>
        <v>0.19834295756967113</v>
      </c>
      <c r="D38" s="98">
        <f t="shared" ref="D38:D58" si="6">+H38/J38</f>
        <v>0.22596033140848606</v>
      </c>
      <c r="E38" s="98">
        <f t="shared" ref="E38:E58" si="7">+(G38+H38)/J38</f>
        <v>0.42430328897815717</v>
      </c>
      <c r="F38" s="99">
        <f t="shared" ref="F38:F58" si="8">+I38/J38</f>
        <v>0.57569671102184283</v>
      </c>
      <c r="G38" s="100">
        <v>7.9</v>
      </c>
      <c r="H38" s="101">
        <v>9</v>
      </c>
      <c r="I38" s="101">
        <v>22.93</v>
      </c>
      <c r="J38" s="101">
        <f t="shared" ref="J38:J58" si="9">+I38+H38+G38</f>
        <v>39.83</v>
      </c>
      <c r="K38" s="101">
        <v>1.25</v>
      </c>
      <c r="L38" s="102">
        <v>41.080000000000005</v>
      </c>
    </row>
    <row r="39" spans="1:12" x14ac:dyDescent="0.2">
      <c r="A39" s="90" t="s">
        <v>93</v>
      </c>
      <c r="B39" s="61" t="s">
        <v>25</v>
      </c>
      <c r="C39" s="91">
        <f t="shared" si="5"/>
        <v>0.19457547169811318</v>
      </c>
      <c r="D39" s="92">
        <f t="shared" si="6"/>
        <v>0.35377358490566035</v>
      </c>
      <c r="E39" s="92">
        <f t="shared" si="7"/>
        <v>0.54834905660377364</v>
      </c>
      <c r="F39" s="93">
        <f t="shared" si="8"/>
        <v>0.45165094339622641</v>
      </c>
      <c r="G39" s="94">
        <v>3.3</v>
      </c>
      <c r="H39" s="95">
        <v>6</v>
      </c>
      <c r="I39" s="95">
        <v>7.66</v>
      </c>
      <c r="J39" s="95">
        <f t="shared" si="9"/>
        <v>16.96</v>
      </c>
      <c r="K39" s="95">
        <v>0</v>
      </c>
      <c r="L39" s="96">
        <v>16.96</v>
      </c>
    </row>
    <row r="40" spans="1:12" x14ac:dyDescent="0.2">
      <c r="A40" s="82" t="s">
        <v>93</v>
      </c>
      <c r="B40" s="62" t="s">
        <v>29</v>
      </c>
      <c r="C40" s="97">
        <f t="shared" si="5"/>
        <v>0.18921892189218922</v>
      </c>
      <c r="D40" s="98">
        <f t="shared" si="6"/>
        <v>0.20957095709570958</v>
      </c>
      <c r="E40" s="98">
        <f t="shared" si="7"/>
        <v>0.3987898789878988</v>
      </c>
      <c r="F40" s="99">
        <f t="shared" si="8"/>
        <v>0.60121012101210125</v>
      </c>
      <c r="G40" s="100">
        <v>3.44</v>
      </c>
      <c r="H40" s="101">
        <v>3.81</v>
      </c>
      <c r="I40" s="101">
        <v>10.93</v>
      </c>
      <c r="J40" s="101">
        <f t="shared" si="9"/>
        <v>18.18</v>
      </c>
      <c r="K40" s="101">
        <v>1.59</v>
      </c>
      <c r="L40" s="102">
        <v>19.77</v>
      </c>
    </row>
    <row r="41" spans="1:12" x14ac:dyDescent="0.2">
      <c r="A41" s="90" t="s">
        <v>94</v>
      </c>
      <c r="B41" s="61" t="s">
        <v>60</v>
      </c>
      <c r="C41" s="91">
        <f t="shared" si="5"/>
        <v>0.183609022556391</v>
      </c>
      <c r="D41" s="92">
        <f t="shared" si="6"/>
        <v>0.17037593984962407</v>
      </c>
      <c r="E41" s="92">
        <f t="shared" si="7"/>
        <v>0.35398496240601501</v>
      </c>
      <c r="F41" s="93">
        <f t="shared" si="8"/>
        <v>0.64601503759398493</v>
      </c>
      <c r="G41" s="94">
        <v>12.21</v>
      </c>
      <c r="H41" s="95">
        <v>11.33</v>
      </c>
      <c r="I41" s="95">
        <v>42.96</v>
      </c>
      <c r="J41" s="95">
        <f t="shared" si="9"/>
        <v>66.5</v>
      </c>
      <c r="K41" s="95">
        <v>4.13</v>
      </c>
      <c r="L41" s="96">
        <v>70.63</v>
      </c>
    </row>
    <row r="42" spans="1:12" x14ac:dyDescent="0.2">
      <c r="A42" s="82" t="s">
        <v>94</v>
      </c>
      <c r="B42" s="62" t="s">
        <v>41</v>
      </c>
      <c r="C42" s="97">
        <f t="shared" si="5"/>
        <v>0.18360655737704917</v>
      </c>
      <c r="D42" s="98">
        <f t="shared" si="6"/>
        <v>0.15868852459016394</v>
      </c>
      <c r="E42" s="98">
        <f t="shared" si="7"/>
        <v>0.34229508196721309</v>
      </c>
      <c r="F42" s="99">
        <f t="shared" si="8"/>
        <v>0.65770491803278686</v>
      </c>
      <c r="G42" s="100">
        <v>5.6</v>
      </c>
      <c r="H42" s="101">
        <v>4.84</v>
      </c>
      <c r="I42" s="101">
        <v>20.059999999999999</v>
      </c>
      <c r="J42" s="101">
        <f t="shared" si="9"/>
        <v>30.5</v>
      </c>
      <c r="K42" s="101">
        <v>1.75</v>
      </c>
      <c r="L42" s="102">
        <v>32.25</v>
      </c>
    </row>
    <row r="43" spans="1:12" x14ac:dyDescent="0.2">
      <c r="A43" s="90" t="s">
        <v>94</v>
      </c>
      <c r="B43" s="61" t="s">
        <v>27</v>
      </c>
      <c r="C43" s="91">
        <f t="shared" si="5"/>
        <v>0.18134469696969699</v>
      </c>
      <c r="D43" s="92">
        <f t="shared" si="6"/>
        <v>0.35416666666666674</v>
      </c>
      <c r="E43" s="92">
        <f t="shared" si="7"/>
        <v>0.53551136363636376</v>
      </c>
      <c r="F43" s="93">
        <f t="shared" si="8"/>
        <v>0.46448863636363646</v>
      </c>
      <c r="G43" s="94">
        <v>3.83</v>
      </c>
      <c r="H43" s="95">
        <v>7.48</v>
      </c>
      <c r="I43" s="95">
        <v>9.81</v>
      </c>
      <c r="J43" s="95">
        <f t="shared" si="9"/>
        <v>21.119999999999997</v>
      </c>
      <c r="K43" s="95">
        <v>4</v>
      </c>
      <c r="L43" s="96">
        <v>25.12</v>
      </c>
    </row>
    <row r="44" spans="1:12" x14ac:dyDescent="0.2">
      <c r="A44" s="82" t="s">
        <v>94</v>
      </c>
      <c r="B44" s="62" t="s">
        <v>49</v>
      </c>
      <c r="C44" s="97">
        <f t="shared" si="5"/>
        <v>0.17753922378199838</v>
      </c>
      <c r="D44" s="98">
        <f t="shared" si="6"/>
        <v>0.14875545593960127</v>
      </c>
      <c r="E44" s="98">
        <f t="shared" si="7"/>
        <v>0.32629467972159965</v>
      </c>
      <c r="F44" s="99">
        <f t="shared" si="8"/>
        <v>0.67370532027840047</v>
      </c>
      <c r="G44" s="100">
        <v>15.05</v>
      </c>
      <c r="H44" s="101">
        <v>12.61</v>
      </c>
      <c r="I44" s="101">
        <v>57.110000000000007</v>
      </c>
      <c r="J44" s="101">
        <f t="shared" si="9"/>
        <v>84.77</v>
      </c>
      <c r="K44" s="101">
        <v>7.35</v>
      </c>
      <c r="L44" s="102">
        <v>92.12</v>
      </c>
    </row>
    <row r="45" spans="1:12" x14ac:dyDescent="0.2">
      <c r="A45" s="90" t="s">
        <v>95</v>
      </c>
      <c r="B45" s="61" t="s">
        <v>54</v>
      </c>
      <c r="C45" s="91">
        <f t="shared" si="5"/>
        <v>0.17035265989240886</v>
      </c>
      <c r="D45" s="92">
        <f t="shared" si="6"/>
        <v>0.13747758517632994</v>
      </c>
      <c r="E45" s="92">
        <f t="shared" si="7"/>
        <v>0.30783024506873879</v>
      </c>
      <c r="F45" s="93">
        <f t="shared" si="8"/>
        <v>0.69216975493126121</v>
      </c>
      <c r="G45" s="94">
        <v>5.7</v>
      </c>
      <c r="H45" s="95">
        <v>4.5999999999999996</v>
      </c>
      <c r="I45" s="95">
        <v>23.16</v>
      </c>
      <c r="J45" s="95">
        <f t="shared" si="9"/>
        <v>33.46</v>
      </c>
      <c r="K45" s="95">
        <v>3.4</v>
      </c>
      <c r="L45" s="96">
        <v>36.86</v>
      </c>
    </row>
    <row r="46" spans="1:12" x14ac:dyDescent="0.2">
      <c r="A46" s="82" t="s">
        <v>95</v>
      </c>
      <c r="B46" s="62" t="s">
        <v>18</v>
      </c>
      <c r="C46" s="97">
        <f t="shared" si="5"/>
        <v>0.16700924974306272</v>
      </c>
      <c r="D46" s="98">
        <f t="shared" si="6"/>
        <v>0.16772867420349438</v>
      </c>
      <c r="E46" s="98">
        <f t="shared" si="7"/>
        <v>0.3347379239465571</v>
      </c>
      <c r="F46" s="99">
        <f t="shared" si="8"/>
        <v>0.66526207605344301</v>
      </c>
      <c r="G46" s="100">
        <v>32.5</v>
      </c>
      <c r="H46" s="101">
        <v>32.64</v>
      </c>
      <c r="I46" s="101">
        <v>129.45999999999998</v>
      </c>
      <c r="J46" s="101">
        <f t="shared" si="9"/>
        <v>194.59999999999997</v>
      </c>
      <c r="K46" s="101">
        <v>15.459999999999999</v>
      </c>
      <c r="L46" s="102">
        <v>210.05999999999997</v>
      </c>
    </row>
    <row r="47" spans="1:12" x14ac:dyDescent="0.2">
      <c r="A47" s="90" t="s">
        <v>96</v>
      </c>
      <c r="B47" s="61" t="s">
        <v>55</v>
      </c>
      <c r="C47" s="91">
        <f t="shared" si="5"/>
        <v>0.15476190476190477</v>
      </c>
      <c r="D47" s="92">
        <f t="shared" si="6"/>
        <v>0.6071428571428571</v>
      </c>
      <c r="E47" s="92">
        <f t="shared" si="7"/>
        <v>0.76190476190476186</v>
      </c>
      <c r="F47" s="93">
        <f t="shared" si="8"/>
        <v>0.23809523809523808</v>
      </c>
      <c r="G47" s="94">
        <v>1.3</v>
      </c>
      <c r="H47" s="95">
        <v>5.0999999999999996</v>
      </c>
      <c r="I47" s="95">
        <v>2</v>
      </c>
      <c r="J47" s="95">
        <f t="shared" si="9"/>
        <v>8.4</v>
      </c>
      <c r="K47" s="95">
        <v>1.5</v>
      </c>
      <c r="L47" s="96">
        <v>9.9</v>
      </c>
    </row>
    <row r="48" spans="1:12" x14ac:dyDescent="0.2">
      <c r="A48" s="82" t="s">
        <v>96</v>
      </c>
      <c r="B48" s="62" t="s">
        <v>20</v>
      </c>
      <c r="C48" s="97">
        <f t="shared" si="5"/>
        <v>0.15075376884422109</v>
      </c>
      <c r="D48" s="98">
        <f t="shared" si="6"/>
        <v>0.18216080402010046</v>
      </c>
      <c r="E48" s="98">
        <f t="shared" si="7"/>
        <v>0.33291457286432152</v>
      </c>
      <c r="F48" s="99">
        <f t="shared" si="8"/>
        <v>0.66708542713567831</v>
      </c>
      <c r="G48" s="100">
        <v>3.6</v>
      </c>
      <c r="H48" s="101">
        <v>4.3499999999999996</v>
      </c>
      <c r="I48" s="101">
        <v>15.93</v>
      </c>
      <c r="J48" s="101">
        <f t="shared" si="9"/>
        <v>23.880000000000003</v>
      </c>
      <c r="K48" s="101">
        <v>0.15</v>
      </c>
      <c r="L48" s="102">
        <v>24.029999999999998</v>
      </c>
    </row>
    <row r="49" spans="1:16" x14ac:dyDescent="0.2">
      <c r="A49" s="90" t="s">
        <v>96</v>
      </c>
      <c r="B49" s="61" t="s">
        <v>45</v>
      </c>
      <c r="C49" s="91">
        <f t="shared" si="5"/>
        <v>0.14705882352941177</v>
      </c>
      <c r="D49" s="92">
        <f t="shared" si="6"/>
        <v>0.14705882352941177</v>
      </c>
      <c r="E49" s="92">
        <f t="shared" si="7"/>
        <v>0.29411764705882354</v>
      </c>
      <c r="F49" s="93">
        <f t="shared" si="8"/>
        <v>0.70588235294117652</v>
      </c>
      <c r="G49" s="94">
        <v>1.5</v>
      </c>
      <c r="H49" s="95">
        <v>1.5</v>
      </c>
      <c r="I49" s="95">
        <v>7.2</v>
      </c>
      <c r="J49" s="95">
        <f t="shared" si="9"/>
        <v>10.199999999999999</v>
      </c>
      <c r="K49" s="95">
        <v>0</v>
      </c>
      <c r="L49" s="96">
        <v>10.199999999999999</v>
      </c>
    </row>
    <row r="50" spans="1:16" x14ac:dyDescent="0.2">
      <c r="A50" s="82" t="s">
        <v>97</v>
      </c>
      <c r="B50" s="62" t="s">
        <v>35</v>
      </c>
      <c r="C50" s="97">
        <f t="shared" si="5"/>
        <v>0.13280212483399734</v>
      </c>
      <c r="D50" s="98">
        <f t="shared" si="6"/>
        <v>0.38911022576361221</v>
      </c>
      <c r="E50" s="98">
        <f t="shared" si="7"/>
        <v>0.52191235059760954</v>
      </c>
      <c r="F50" s="99">
        <f t="shared" si="8"/>
        <v>0.47808764940239046</v>
      </c>
      <c r="G50" s="100">
        <v>1</v>
      </c>
      <c r="H50" s="101">
        <v>2.93</v>
      </c>
      <c r="I50" s="101">
        <v>3.6</v>
      </c>
      <c r="J50" s="101">
        <f t="shared" si="9"/>
        <v>7.53</v>
      </c>
      <c r="K50" s="101">
        <v>0</v>
      </c>
      <c r="L50" s="102">
        <v>7.53</v>
      </c>
    </row>
    <row r="51" spans="1:16" x14ac:dyDescent="0.2">
      <c r="A51" s="90" t="s">
        <v>98</v>
      </c>
      <c r="B51" s="61" t="s">
        <v>37</v>
      </c>
      <c r="C51" s="91">
        <f t="shared" si="5"/>
        <v>0.1316284317412561</v>
      </c>
      <c r="D51" s="92">
        <f t="shared" si="6"/>
        <v>0.16171493042497179</v>
      </c>
      <c r="E51" s="92">
        <f t="shared" si="7"/>
        <v>0.29334336216622792</v>
      </c>
      <c r="F51" s="93">
        <f t="shared" si="8"/>
        <v>0.70665663783377208</v>
      </c>
      <c r="G51" s="94">
        <v>3.5</v>
      </c>
      <c r="H51" s="95">
        <v>4.3</v>
      </c>
      <c r="I51" s="95">
        <v>18.79</v>
      </c>
      <c r="J51" s="95">
        <f t="shared" si="9"/>
        <v>26.59</v>
      </c>
      <c r="K51" s="95">
        <v>2.63</v>
      </c>
      <c r="L51" s="96">
        <v>29.22</v>
      </c>
    </row>
    <row r="52" spans="1:16" x14ac:dyDescent="0.2">
      <c r="A52" s="82" t="s">
        <v>99</v>
      </c>
      <c r="B52" s="62" t="s">
        <v>56</v>
      </c>
      <c r="C52" s="97">
        <f t="shared" si="5"/>
        <v>8.7489063867016631E-2</v>
      </c>
      <c r="D52" s="98">
        <f t="shared" si="6"/>
        <v>0.14873140857392825</v>
      </c>
      <c r="E52" s="98">
        <f t="shared" si="7"/>
        <v>0.23622047244094491</v>
      </c>
      <c r="F52" s="99">
        <f t="shared" si="8"/>
        <v>0.7637795275590552</v>
      </c>
      <c r="G52" s="100">
        <v>1</v>
      </c>
      <c r="H52" s="101">
        <v>1.7</v>
      </c>
      <c r="I52" s="101">
        <v>8.73</v>
      </c>
      <c r="J52" s="101">
        <f t="shared" si="9"/>
        <v>11.43</v>
      </c>
      <c r="K52" s="101">
        <v>0.73</v>
      </c>
      <c r="L52" s="102">
        <v>12.16</v>
      </c>
    </row>
    <row r="53" spans="1:16" x14ac:dyDescent="0.2">
      <c r="A53" s="90" t="s">
        <v>100</v>
      </c>
      <c r="B53" s="61" t="s">
        <v>36</v>
      </c>
      <c r="C53" s="91">
        <f t="shared" si="5"/>
        <v>6.2932662051604776E-2</v>
      </c>
      <c r="D53" s="92">
        <f t="shared" si="6"/>
        <v>0.12838263058527374</v>
      </c>
      <c r="E53" s="92">
        <f t="shared" si="7"/>
        <v>0.19131529263687855</v>
      </c>
      <c r="F53" s="93">
        <f t="shared" si="8"/>
        <v>0.80868470736312137</v>
      </c>
      <c r="G53" s="94">
        <v>1</v>
      </c>
      <c r="H53" s="95">
        <v>2.04</v>
      </c>
      <c r="I53" s="95">
        <v>12.85</v>
      </c>
      <c r="J53" s="95">
        <f t="shared" si="9"/>
        <v>15.89</v>
      </c>
      <c r="K53" s="95">
        <v>1.03</v>
      </c>
      <c r="L53" s="96">
        <v>16.920000000000002</v>
      </c>
    </row>
    <row r="54" spans="1:16" x14ac:dyDescent="0.2">
      <c r="A54" s="82" t="s">
        <v>100</v>
      </c>
      <c r="B54" s="62" t="s">
        <v>59</v>
      </c>
      <c r="C54" s="97">
        <f t="shared" si="5"/>
        <v>5.9347181008902086E-2</v>
      </c>
      <c r="D54" s="98">
        <f t="shared" si="6"/>
        <v>0.30029673590504452</v>
      </c>
      <c r="E54" s="98">
        <f t="shared" si="7"/>
        <v>0.35964391691394659</v>
      </c>
      <c r="F54" s="99">
        <f t="shared" si="8"/>
        <v>0.64035608308605341</v>
      </c>
      <c r="G54" s="100">
        <v>1</v>
      </c>
      <c r="H54" s="101">
        <v>5.0599999999999996</v>
      </c>
      <c r="I54" s="101">
        <v>10.79</v>
      </c>
      <c r="J54" s="101">
        <f t="shared" si="9"/>
        <v>16.849999999999998</v>
      </c>
      <c r="K54" s="101">
        <v>1.2</v>
      </c>
      <c r="L54" s="102">
        <v>18.049999999999997</v>
      </c>
    </row>
    <row r="55" spans="1:16" x14ac:dyDescent="0.2">
      <c r="A55" s="90" t="s">
        <v>101</v>
      </c>
      <c r="B55" s="61" t="s">
        <v>28</v>
      </c>
      <c r="C55" s="91">
        <f t="shared" si="5"/>
        <v>0</v>
      </c>
      <c r="D55" s="92">
        <f t="shared" si="6"/>
        <v>0.65277777777777779</v>
      </c>
      <c r="E55" s="92">
        <f t="shared" si="7"/>
        <v>0.65277777777777779</v>
      </c>
      <c r="F55" s="93">
        <f t="shared" si="8"/>
        <v>0.34722222222222221</v>
      </c>
      <c r="G55" s="94">
        <v>0</v>
      </c>
      <c r="H55" s="95">
        <v>4.7</v>
      </c>
      <c r="I55" s="95">
        <v>2.5</v>
      </c>
      <c r="J55" s="95">
        <f t="shared" si="9"/>
        <v>7.2</v>
      </c>
      <c r="K55" s="95">
        <v>1.21</v>
      </c>
      <c r="L55" s="96">
        <v>8.41</v>
      </c>
    </row>
    <row r="56" spans="1:16" x14ac:dyDescent="0.2">
      <c r="A56" s="82" t="s">
        <v>101</v>
      </c>
      <c r="B56" s="62" t="s">
        <v>33</v>
      </c>
      <c r="C56" s="97">
        <f t="shared" si="5"/>
        <v>0</v>
      </c>
      <c r="D56" s="98">
        <f t="shared" si="6"/>
        <v>0.21872103799814643</v>
      </c>
      <c r="E56" s="98">
        <f t="shared" si="7"/>
        <v>0.21872103799814643</v>
      </c>
      <c r="F56" s="99">
        <f t="shared" si="8"/>
        <v>0.78127896200185365</v>
      </c>
      <c r="G56" s="100">
        <v>0</v>
      </c>
      <c r="H56" s="101">
        <v>4.72</v>
      </c>
      <c r="I56" s="101">
        <v>16.86</v>
      </c>
      <c r="J56" s="101">
        <f t="shared" si="9"/>
        <v>21.58</v>
      </c>
      <c r="K56" s="101">
        <v>1.38</v>
      </c>
      <c r="L56" s="102">
        <v>22.959999999999997</v>
      </c>
    </row>
    <row r="57" spans="1:16" x14ac:dyDescent="0.2">
      <c r="A57" s="90" t="s">
        <v>101</v>
      </c>
      <c r="B57" s="61" t="s">
        <v>34</v>
      </c>
      <c r="C57" s="91">
        <f t="shared" si="5"/>
        <v>0</v>
      </c>
      <c r="D57" s="92">
        <f t="shared" si="6"/>
        <v>0.1111111111111111</v>
      </c>
      <c r="E57" s="92">
        <f t="shared" si="7"/>
        <v>0.1111111111111111</v>
      </c>
      <c r="F57" s="93">
        <f t="shared" si="8"/>
        <v>0.88888888888888884</v>
      </c>
      <c r="G57" s="94">
        <v>0</v>
      </c>
      <c r="H57" s="95">
        <v>0.25</v>
      </c>
      <c r="I57" s="95">
        <v>2</v>
      </c>
      <c r="J57" s="95">
        <f t="shared" si="9"/>
        <v>2.25</v>
      </c>
      <c r="K57" s="95">
        <v>0</v>
      </c>
      <c r="L57" s="96">
        <v>2.25</v>
      </c>
    </row>
    <row r="58" spans="1:16" x14ac:dyDescent="0.2">
      <c r="A58" s="82" t="s">
        <v>101</v>
      </c>
      <c r="B58" s="62" t="s">
        <v>46</v>
      </c>
      <c r="C58" s="97">
        <f t="shared" si="5"/>
        <v>0</v>
      </c>
      <c r="D58" s="98">
        <f t="shared" si="6"/>
        <v>0.27113702623906705</v>
      </c>
      <c r="E58" s="98">
        <f t="shared" si="7"/>
        <v>0.27113702623906705</v>
      </c>
      <c r="F58" s="99">
        <f t="shared" si="8"/>
        <v>0.7288629737609329</v>
      </c>
      <c r="G58" s="100">
        <v>0</v>
      </c>
      <c r="H58" s="101">
        <v>0.93</v>
      </c>
      <c r="I58" s="101">
        <v>2.5</v>
      </c>
      <c r="J58" s="101">
        <f t="shared" si="9"/>
        <v>3.43</v>
      </c>
      <c r="K58" s="101">
        <v>0.74</v>
      </c>
      <c r="L58" s="102">
        <v>4.17</v>
      </c>
    </row>
    <row r="59" spans="1:16" s="6" customFormat="1" ht="13.5" thickBot="1" x14ac:dyDescent="0.25">
      <c r="A59" s="103"/>
      <c r="B59" s="76" t="s">
        <v>2</v>
      </c>
      <c r="C59" s="104">
        <f t="shared" ref="C59" si="10">+G59/J59</f>
        <v>0.25569856813095954</v>
      </c>
      <c r="D59" s="105">
        <f t="shared" ref="D59" si="11">+H59/J59</f>
        <v>0.1799335026004385</v>
      </c>
      <c r="E59" s="105">
        <f t="shared" ref="E59" si="12">+(G59+H59)/J59</f>
        <v>0.43563207073139809</v>
      </c>
      <c r="F59" s="106">
        <f t="shared" ref="F59" si="13">+I59/J59</f>
        <v>0.56436792926860146</v>
      </c>
      <c r="G59" s="107">
        <f>SUM(G7:G58)</f>
        <v>1274.2899999999997</v>
      </c>
      <c r="H59" s="107">
        <f t="shared" ref="H59:L59" si="14">SUM(H7:H58)</f>
        <v>896.71</v>
      </c>
      <c r="I59" s="107">
        <f t="shared" si="14"/>
        <v>2812.5632999999984</v>
      </c>
      <c r="J59" s="107">
        <f t="shared" si="14"/>
        <v>4983.5633000000007</v>
      </c>
      <c r="K59" s="107">
        <f t="shared" si="14"/>
        <v>271.11999999999995</v>
      </c>
      <c r="L59" s="162">
        <f t="shared" si="14"/>
        <v>5254.5932999999995</v>
      </c>
    </row>
    <row r="60" spans="1:16" ht="13.5" thickTop="1" x14ac:dyDescent="0.2"/>
    <row r="64" spans="1:16" ht="15.95" customHeight="1" x14ac:dyDescent="0.2">
      <c r="A64" s="395" t="s">
        <v>65</v>
      </c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4"/>
      <c r="M64" s="110"/>
      <c r="N64" s="111"/>
      <c r="O64" s="112"/>
      <c r="P64" s="28"/>
    </row>
    <row r="65" spans="1:15" ht="35.1" customHeight="1" x14ac:dyDescent="0.2">
      <c r="A65" s="113"/>
      <c r="B65" s="114"/>
      <c r="C65" s="390" t="s">
        <v>73</v>
      </c>
      <c r="D65" s="391"/>
      <c r="E65" s="391"/>
      <c r="F65" s="392"/>
      <c r="G65" s="393" t="s">
        <v>74</v>
      </c>
      <c r="H65" s="393"/>
      <c r="I65" s="393"/>
      <c r="J65" s="393"/>
      <c r="K65" s="393"/>
      <c r="L65" s="394"/>
      <c r="M65" s="110"/>
      <c r="N65" s="111"/>
      <c r="O65" s="112"/>
    </row>
    <row r="66" spans="1:15" ht="38.25" x14ac:dyDescent="0.2">
      <c r="A66" s="115" t="s">
        <v>75</v>
      </c>
      <c r="B66" s="108" t="s">
        <v>4</v>
      </c>
      <c r="C66" s="116" t="s">
        <v>76</v>
      </c>
      <c r="D66" s="117" t="s">
        <v>77</v>
      </c>
      <c r="E66" s="88" t="s">
        <v>78</v>
      </c>
      <c r="F66" s="118" t="s">
        <v>79</v>
      </c>
      <c r="G66" s="117" t="s">
        <v>76</v>
      </c>
      <c r="H66" s="117" t="s">
        <v>77</v>
      </c>
      <c r="I66" s="117" t="s">
        <v>79</v>
      </c>
      <c r="J66" s="119" t="s">
        <v>80</v>
      </c>
      <c r="K66" s="119" t="s">
        <v>81</v>
      </c>
      <c r="L66" s="120" t="s">
        <v>82</v>
      </c>
      <c r="M66" s="2"/>
      <c r="N66" s="111"/>
    </row>
    <row r="67" spans="1:15" x14ac:dyDescent="0.2">
      <c r="A67" s="90" t="s">
        <v>102</v>
      </c>
      <c r="B67" s="61" t="s">
        <v>39</v>
      </c>
      <c r="C67" s="91">
        <f t="shared" ref="C67:C79" si="15">+G67/J67</f>
        <v>0.4678848283499446</v>
      </c>
      <c r="D67" s="92">
        <f t="shared" ref="D67:D79" si="16">+H67/J67</f>
        <v>8.3056478405315617E-2</v>
      </c>
      <c r="E67" s="92">
        <f t="shared" ref="E67:E79" si="17">+(G67+H67)/J67</f>
        <v>0.55094130675526021</v>
      </c>
      <c r="F67" s="93">
        <f t="shared" ref="F67:F79" si="18">+I67/J67</f>
        <v>0.44905869324473974</v>
      </c>
      <c r="G67" s="94">
        <v>16.899999999999999</v>
      </c>
      <c r="H67" s="95">
        <v>3</v>
      </c>
      <c r="I67" s="95">
        <v>16.22</v>
      </c>
      <c r="J67" s="95">
        <f t="shared" ref="J67:J79" si="19">+I67+H67+G67</f>
        <v>36.119999999999997</v>
      </c>
      <c r="K67" s="95">
        <v>2.5</v>
      </c>
      <c r="L67" s="96">
        <v>38.619999999999997</v>
      </c>
    </row>
    <row r="68" spans="1:15" x14ac:dyDescent="0.2">
      <c r="A68" s="82" t="s">
        <v>103</v>
      </c>
      <c r="B68" s="62" t="s">
        <v>52</v>
      </c>
      <c r="C68" s="97">
        <f t="shared" si="15"/>
        <v>0.36624472573839661</v>
      </c>
      <c r="D68" s="98">
        <f t="shared" si="16"/>
        <v>0.24978902953586499</v>
      </c>
      <c r="E68" s="98">
        <f t="shared" si="17"/>
        <v>0.61603375527426163</v>
      </c>
      <c r="F68" s="99">
        <f t="shared" si="18"/>
        <v>0.38396624472573837</v>
      </c>
      <c r="G68" s="100">
        <v>8.68</v>
      </c>
      <c r="H68" s="101">
        <v>5.92</v>
      </c>
      <c r="I68" s="101">
        <v>9.1</v>
      </c>
      <c r="J68" s="101">
        <f t="shared" si="19"/>
        <v>23.7</v>
      </c>
      <c r="K68" s="101">
        <v>2.74</v>
      </c>
      <c r="L68" s="102">
        <v>26.439999999999998</v>
      </c>
    </row>
    <row r="69" spans="1:15" x14ac:dyDescent="0.2">
      <c r="A69" s="90" t="s">
        <v>104</v>
      </c>
      <c r="B69" s="61" t="s">
        <v>24</v>
      </c>
      <c r="C69" s="91">
        <f t="shared" si="15"/>
        <v>0.33333333333333331</v>
      </c>
      <c r="D69" s="92">
        <f t="shared" si="16"/>
        <v>0.16666666666666666</v>
      </c>
      <c r="E69" s="92">
        <f t="shared" si="17"/>
        <v>0.5</v>
      </c>
      <c r="F69" s="93">
        <f t="shared" si="18"/>
        <v>0.5</v>
      </c>
      <c r="G69" s="94">
        <v>2</v>
      </c>
      <c r="H69" s="95">
        <v>1</v>
      </c>
      <c r="I69" s="95">
        <v>3</v>
      </c>
      <c r="J69" s="95">
        <f t="shared" si="19"/>
        <v>6</v>
      </c>
      <c r="K69" s="95">
        <v>0.63</v>
      </c>
      <c r="L69" s="96">
        <v>6.63</v>
      </c>
    </row>
    <row r="70" spans="1:15" x14ac:dyDescent="0.2">
      <c r="A70" s="82" t="s">
        <v>105</v>
      </c>
      <c r="B70" s="62" t="s">
        <v>14</v>
      </c>
      <c r="C70" s="97">
        <f t="shared" si="15"/>
        <v>0.32170764246235944</v>
      </c>
      <c r="D70" s="98">
        <f t="shared" si="16"/>
        <v>0.21841052029731273</v>
      </c>
      <c r="E70" s="98">
        <f t="shared" si="17"/>
        <v>0.54011816275967217</v>
      </c>
      <c r="F70" s="99">
        <f t="shared" si="18"/>
        <v>0.45988183724032788</v>
      </c>
      <c r="G70" s="100">
        <v>16.88</v>
      </c>
      <c r="H70" s="101">
        <v>11.459999999999999</v>
      </c>
      <c r="I70" s="101">
        <v>24.130000000000003</v>
      </c>
      <c r="J70" s="101">
        <f t="shared" si="19"/>
        <v>52.47</v>
      </c>
      <c r="K70" s="101">
        <v>4</v>
      </c>
      <c r="L70" s="102">
        <v>56.47</v>
      </c>
    </row>
    <row r="71" spans="1:15" x14ac:dyDescent="0.2">
      <c r="A71" s="90" t="s">
        <v>106</v>
      </c>
      <c r="B71" s="61" t="s">
        <v>19</v>
      </c>
      <c r="C71" s="91">
        <f t="shared" si="15"/>
        <v>0.263086886130599</v>
      </c>
      <c r="D71" s="92">
        <f t="shared" si="16"/>
        <v>0.28647238711998563</v>
      </c>
      <c r="E71" s="92">
        <f t="shared" si="17"/>
        <v>0.54955927325058462</v>
      </c>
      <c r="F71" s="93">
        <f t="shared" si="18"/>
        <v>0.45044072674941532</v>
      </c>
      <c r="G71" s="94">
        <v>29.25</v>
      </c>
      <c r="H71" s="95">
        <v>31.85</v>
      </c>
      <c r="I71" s="95">
        <v>50.08</v>
      </c>
      <c r="J71" s="95">
        <f t="shared" si="19"/>
        <v>111.18</v>
      </c>
      <c r="K71" s="95">
        <v>9.5299999999999994</v>
      </c>
      <c r="L71" s="96">
        <v>120.71000000000001</v>
      </c>
    </row>
    <row r="72" spans="1:15" x14ac:dyDescent="0.2">
      <c r="A72" s="82" t="s">
        <v>107</v>
      </c>
      <c r="B72" s="62" t="s">
        <v>67</v>
      </c>
      <c r="C72" s="97">
        <f>+G72/J72</f>
        <v>0.23854961832061067</v>
      </c>
      <c r="D72" s="98">
        <f>+H72/J72</f>
        <v>0.40553435114503816</v>
      </c>
      <c r="E72" s="98">
        <f>+(G72+H72)/J72</f>
        <v>0.64408396946564883</v>
      </c>
      <c r="F72" s="99">
        <f>+I72/J72</f>
        <v>0.35591603053435111</v>
      </c>
      <c r="G72" s="100">
        <v>2.5</v>
      </c>
      <c r="H72" s="101">
        <v>4.25</v>
      </c>
      <c r="I72" s="101">
        <v>3.73</v>
      </c>
      <c r="J72" s="101">
        <f>+I72+H72+G72</f>
        <v>10.48</v>
      </c>
      <c r="K72" s="101">
        <v>0.25</v>
      </c>
      <c r="L72" s="102">
        <v>10.73</v>
      </c>
    </row>
    <row r="73" spans="1:15" x14ac:dyDescent="0.2">
      <c r="A73" s="90" t="s">
        <v>108</v>
      </c>
      <c r="B73" s="61" t="s">
        <v>20</v>
      </c>
      <c r="C73" s="91">
        <f t="shared" si="15"/>
        <v>0.20401106500691563</v>
      </c>
      <c r="D73" s="92">
        <f t="shared" si="16"/>
        <v>0.25726141078838172</v>
      </c>
      <c r="E73" s="92">
        <f t="shared" si="17"/>
        <v>0.46127247579529734</v>
      </c>
      <c r="F73" s="93">
        <f t="shared" si="18"/>
        <v>0.5387275242047026</v>
      </c>
      <c r="G73" s="94">
        <v>5.9</v>
      </c>
      <c r="H73" s="95">
        <v>7.44</v>
      </c>
      <c r="I73" s="95">
        <v>15.58</v>
      </c>
      <c r="J73" s="95">
        <f t="shared" si="19"/>
        <v>28.92</v>
      </c>
      <c r="K73" s="95">
        <v>1.76</v>
      </c>
      <c r="L73" s="96">
        <v>30.680000000000003</v>
      </c>
    </row>
    <row r="74" spans="1:15" x14ac:dyDescent="0.2">
      <c r="A74" s="82" t="s">
        <v>109</v>
      </c>
      <c r="B74" s="62" t="s">
        <v>66</v>
      </c>
      <c r="C74" s="97">
        <f t="shared" si="15"/>
        <v>0.16873409669211198</v>
      </c>
      <c r="D74" s="98">
        <f t="shared" si="16"/>
        <v>0.26653944020356235</v>
      </c>
      <c r="E74" s="98">
        <f t="shared" si="17"/>
        <v>0.43527353689567427</v>
      </c>
      <c r="F74" s="99">
        <f t="shared" si="18"/>
        <v>0.56472646310432573</v>
      </c>
      <c r="G74" s="100">
        <v>10.610000000000001</v>
      </c>
      <c r="H74" s="101">
        <v>16.759999999999998</v>
      </c>
      <c r="I74" s="101">
        <v>35.51</v>
      </c>
      <c r="J74" s="101">
        <f t="shared" si="19"/>
        <v>62.879999999999995</v>
      </c>
      <c r="K74" s="101">
        <v>3.38</v>
      </c>
      <c r="L74" s="102">
        <v>66.260000000000005</v>
      </c>
    </row>
    <row r="75" spans="1:15" x14ac:dyDescent="0.2">
      <c r="A75" s="90" t="s">
        <v>110</v>
      </c>
      <c r="B75" s="61" t="s">
        <v>13</v>
      </c>
      <c r="C75" s="91">
        <f t="shared" si="15"/>
        <v>0.14757698003370268</v>
      </c>
      <c r="D75" s="92">
        <f t="shared" si="16"/>
        <v>0.25815758566103253</v>
      </c>
      <c r="E75" s="92">
        <f t="shared" si="17"/>
        <v>0.40573456569473521</v>
      </c>
      <c r="F75" s="93">
        <f t="shared" si="18"/>
        <v>0.59426543430526479</v>
      </c>
      <c r="G75" s="94">
        <v>57.800000000000004</v>
      </c>
      <c r="H75" s="95">
        <v>101.11000000000001</v>
      </c>
      <c r="I75" s="95">
        <v>232.75000000000006</v>
      </c>
      <c r="J75" s="95">
        <f t="shared" si="19"/>
        <v>391.66000000000008</v>
      </c>
      <c r="K75" s="95">
        <v>20.329999999999998</v>
      </c>
      <c r="L75" s="96">
        <v>412.02000000000004</v>
      </c>
    </row>
    <row r="76" spans="1:15" x14ac:dyDescent="0.2">
      <c r="A76" s="82" t="s">
        <v>111</v>
      </c>
      <c r="B76" s="62" t="s">
        <v>68</v>
      </c>
      <c r="C76" s="97">
        <f>+G76/J76</f>
        <v>0.13301803133313628</v>
      </c>
      <c r="D76" s="98">
        <f>+H76/J76</f>
        <v>0.28968371268105236</v>
      </c>
      <c r="E76" s="98">
        <f>+(G76+H76)/J76</f>
        <v>0.42270174401418864</v>
      </c>
      <c r="F76" s="99">
        <f>+I76/J76</f>
        <v>0.57729825598581153</v>
      </c>
      <c r="G76" s="100">
        <v>4.5</v>
      </c>
      <c r="H76" s="101">
        <v>9.8000000000000007</v>
      </c>
      <c r="I76" s="101">
        <v>19.53</v>
      </c>
      <c r="J76" s="101">
        <f>+I76+H76+G76</f>
        <v>33.83</v>
      </c>
      <c r="K76" s="101">
        <v>0.88</v>
      </c>
      <c r="L76" s="102">
        <v>34.71</v>
      </c>
    </row>
    <row r="77" spans="1:15" x14ac:dyDescent="0.2">
      <c r="A77" s="90" t="s">
        <v>112</v>
      </c>
      <c r="B77" s="61" t="s">
        <v>17</v>
      </c>
      <c r="C77" s="91">
        <f t="shared" si="15"/>
        <v>0.11558503079109426</v>
      </c>
      <c r="D77" s="92">
        <f t="shared" si="16"/>
        <v>0.19777356702984367</v>
      </c>
      <c r="E77" s="92">
        <f t="shared" si="17"/>
        <v>0.31335859782093795</v>
      </c>
      <c r="F77" s="93">
        <f t="shared" si="18"/>
        <v>0.686641402179062</v>
      </c>
      <c r="G77" s="94">
        <v>4.88</v>
      </c>
      <c r="H77" s="95">
        <v>8.35</v>
      </c>
      <c r="I77" s="95">
        <v>28.99</v>
      </c>
      <c r="J77" s="95">
        <f t="shared" si="19"/>
        <v>42.22</v>
      </c>
      <c r="K77" s="95">
        <v>2</v>
      </c>
      <c r="L77" s="96">
        <v>44.22</v>
      </c>
    </row>
    <row r="78" spans="1:15" x14ac:dyDescent="0.2">
      <c r="A78" s="82" t="s">
        <v>113</v>
      </c>
      <c r="B78" s="62" t="s">
        <v>16</v>
      </c>
      <c r="C78" s="97">
        <f t="shared" si="15"/>
        <v>9.0542494103324947E-2</v>
      </c>
      <c r="D78" s="98">
        <f t="shared" si="16"/>
        <v>0.22217149813588982</v>
      </c>
      <c r="E78" s="98">
        <f t="shared" si="17"/>
        <v>0.31271399223921476</v>
      </c>
      <c r="F78" s="99">
        <f t="shared" si="18"/>
        <v>0.68728600776078519</v>
      </c>
      <c r="G78" s="100">
        <v>11.899999999999999</v>
      </c>
      <c r="H78" s="101">
        <v>29.2</v>
      </c>
      <c r="I78" s="101">
        <v>90.33</v>
      </c>
      <c r="J78" s="101">
        <f t="shared" si="19"/>
        <v>131.43</v>
      </c>
      <c r="K78" s="101">
        <v>10.51</v>
      </c>
      <c r="L78" s="102">
        <v>141.94000000000003</v>
      </c>
    </row>
    <row r="79" spans="1:15" x14ac:dyDescent="0.2">
      <c r="A79" s="90" t="s">
        <v>114</v>
      </c>
      <c r="B79" s="61" t="s">
        <v>30</v>
      </c>
      <c r="C79" s="91">
        <f t="shared" si="15"/>
        <v>2.1994134897360702E-2</v>
      </c>
      <c r="D79" s="92">
        <f t="shared" si="16"/>
        <v>0.26539589442815248</v>
      </c>
      <c r="E79" s="92">
        <f t="shared" si="17"/>
        <v>0.28739002932551316</v>
      </c>
      <c r="F79" s="93">
        <f t="shared" si="18"/>
        <v>0.71260997067448684</v>
      </c>
      <c r="G79" s="94">
        <v>0.6</v>
      </c>
      <c r="H79" s="95">
        <v>7.24</v>
      </c>
      <c r="I79" s="95">
        <v>19.440000000000001</v>
      </c>
      <c r="J79" s="95">
        <f t="shared" si="19"/>
        <v>27.28</v>
      </c>
      <c r="K79" s="95">
        <v>1.56</v>
      </c>
      <c r="L79" s="96">
        <v>28.84</v>
      </c>
    </row>
    <row r="80" spans="1:15" s="6" customFormat="1" ht="13.5" thickBot="1" x14ac:dyDescent="0.25">
      <c r="A80" s="121"/>
      <c r="B80" s="63" t="s">
        <v>65</v>
      </c>
      <c r="C80" s="122">
        <f t="shared" ref="C80" si="20">+G80/J80</f>
        <v>0.17992631787678595</v>
      </c>
      <c r="D80" s="123">
        <f t="shared" ref="D80" si="21">+H80/J80</f>
        <v>0.24774309360551885</v>
      </c>
      <c r="E80" s="123">
        <f t="shared" ref="E80" si="22">+(G80+H80)/J80</f>
        <v>0.42766941148230481</v>
      </c>
      <c r="F80" s="124">
        <f t="shared" ref="F80" si="23">+I80/J80</f>
        <v>0.57233058851769525</v>
      </c>
      <c r="G80" s="125">
        <f>SUM(G67:G79)</f>
        <v>172.4</v>
      </c>
      <c r="H80" s="125">
        <f t="shared" ref="H80:L80" si="24">SUM(H67:H79)</f>
        <v>237.38000000000002</v>
      </c>
      <c r="I80" s="125">
        <f t="shared" si="24"/>
        <v>548.3900000000001</v>
      </c>
      <c r="J80" s="125">
        <f t="shared" si="24"/>
        <v>958.17000000000007</v>
      </c>
      <c r="K80" s="125">
        <f t="shared" si="24"/>
        <v>60.07</v>
      </c>
      <c r="L80" s="163">
        <f t="shared" si="24"/>
        <v>1018.2700000000002</v>
      </c>
    </row>
    <row r="81" ht="13.5" thickTop="1" x14ac:dyDescent="0.2"/>
  </sheetData>
  <sheetProtection algorithmName="SHA-512" hashValue="U60UH1FWpLY1UGk6RM/9jnHX/HB8OlsszAT+RNkHbvLedAeTrWebROJesnf3W8+XZM7jwt0LJg2N13DZt8ZpqQ==" saltValue="L544eJifmarxXsVtlzI88g==" spinCount="100000" sheet="1" objects="1" scenarios="1" insertColumns="0" insertRows="0" sort="0" autoFilter="0" pivotTables="0"/>
  <sortState xmlns:xlrd2="http://schemas.microsoft.com/office/spreadsheetml/2017/richdata2" ref="B67:L79">
    <sortCondition descending="1" ref="C67:C79"/>
  </sortState>
  <mergeCells count="7">
    <mergeCell ref="B3:I3"/>
    <mergeCell ref="A4:L4"/>
    <mergeCell ref="C5:F5"/>
    <mergeCell ref="G5:L5"/>
    <mergeCell ref="C65:F65"/>
    <mergeCell ref="G65:L65"/>
    <mergeCell ref="A64:L64"/>
  </mergeCells>
  <phoneticPr fontId="11" type="noConversion"/>
  <pageMargins left="0.7" right="0.7" top="0.75" bottom="0.75" header="0.3" footer="0.3"/>
  <pageSetup paperSize="9" orientation="portrait" r:id="rId1"/>
  <ignoredErrors>
    <ignoredError sqref="A67:A71 A38 A52 A72:A7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9112-0419-4A9F-A959-08D0419FDE9B}">
  <dimension ref="A1:M79"/>
  <sheetViews>
    <sheetView workbookViewId="0">
      <selection activeCell="J77" sqref="J77"/>
    </sheetView>
  </sheetViews>
  <sheetFormatPr defaultRowHeight="12.75" x14ac:dyDescent="0.2"/>
  <cols>
    <col min="1" max="1" width="9.140625" style="132"/>
    <col min="2" max="2" width="31.5703125" style="132" customWidth="1"/>
    <col min="3" max="5" width="15.7109375" style="132" customWidth="1"/>
    <col min="6" max="16384" width="9.140625" style="132"/>
  </cols>
  <sheetData>
    <row r="1" spans="1:6" s="6" customFormat="1" x14ac:dyDescent="0.2">
      <c r="A1" s="6" t="s">
        <v>115</v>
      </c>
      <c r="B1" s="48"/>
      <c r="C1" s="126"/>
    </row>
    <row r="2" spans="1:6" s="6" customFormat="1" x14ac:dyDescent="0.2">
      <c r="A2" s="6" t="s">
        <v>116</v>
      </c>
      <c r="B2" s="48"/>
      <c r="C2" s="126"/>
    </row>
    <row r="3" spans="1:6" s="6" customFormat="1" x14ac:dyDescent="0.2">
      <c r="A3" s="6" t="s">
        <v>117</v>
      </c>
      <c r="B3" s="48"/>
      <c r="C3" s="126"/>
    </row>
    <row r="4" spans="1:6" s="3" customFormat="1" x14ac:dyDescent="0.2">
      <c r="B4" s="2"/>
      <c r="C4" s="73"/>
    </row>
    <row r="5" spans="1:6" s="3" customFormat="1" ht="15.95" customHeight="1" x14ac:dyDescent="0.2">
      <c r="A5" s="380" t="s">
        <v>2</v>
      </c>
      <c r="B5" s="381"/>
      <c r="C5" s="381"/>
      <c r="D5" s="381"/>
      <c r="E5" s="396"/>
    </row>
    <row r="6" spans="1:6" s="3" customFormat="1" ht="63.75" x14ac:dyDescent="0.2">
      <c r="A6" s="80" t="s">
        <v>75</v>
      </c>
      <c r="B6" s="127" t="s">
        <v>4</v>
      </c>
      <c r="C6" s="128" t="s">
        <v>118</v>
      </c>
      <c r="D6" s="129" t="s">
        <v>119</v>
      </c>
      <c r="E6" s="130" t="s">
        <v>120</v>
      </c>
      <c r="F6" s="131"/>
    </row>
    <row r="7" spans="1:6" x14ac:dyDescent="0.2">
      <c r="A7" s="164">
        <v>1</v>
      </c>
      <c r="B7" s="149" t="s">
        <v>46</v>
      </c>
      <c r="C7" s="165">
        <v>17.25</v>
      </c>
      <c r="D7" s="166">
        <v>3.43</v>
      </c>
      <c r="E7" s="167">
        <f t="shared" ref="E7:E36" si="0">+C7/D7</f>
        <v>5.0291545189504374</v>
      </c>
    </row>
    <row r="8" spans="1:6" x14ac:dyDescent="0.2">
      <c r="A8" s="168">
        <v>2</v>
      </c>
      <c r="B8" s="153" t="s">
        <v>18</v>
      </c>
      <c r="C8" s="169">
        <v>827.875</v>
      </c>
      <c r="D8" s="170">
        <v>194.59999999999997</v>
      </c>
      <c r="E8" s="171">
        <f t="shared" si="0"/>
        <v>4.2542394655704019</v>
      </c>
    </row>
    <row r="9" spans="1:6" x14ac:dyDescent="0.2">
      <c r="A9" s="164">
        <v>3</v>
      </c>
      <c r="B9" s="156" t="s">
        <v>43</v>
      </c>
      <c r="C9" s="172">
        <v>73.125</v>
      </c>
      <c r="D9" s="173">
        <v>17.63</v>
      </c>
      <c r="E9" s="174">
        <f t="shared" si="0"/>
        <v>4.1477595008508228</v>
      </c>
    </row>
    <row r="10" spans="1:6" x14ac:dyDescent="0.2">
      <c r="A10" s="168">
        <v>4</v>
      </c>
      <c r="B10" s="153" t="s">
        <v>27</v>
      </c>
      <c r="C10" s="169">
        <v>84.375</v>
      </c>
      <c r="D10" s="170">
        <v>21.12</v>
      </c>
      <c r="E10" s="171">
        <f t="shared" si="0"/>
        <v>3.9950284090909087</v>
      </c>
    </row>
    <row r="11" spans="1:6" x14ac:dyDescent="0.2">
      <c r="A11" s="164">
        <v>5</v>
      </c>
      <c r="B11" s="156" t="s">
        <v>55</v>
      </c>
      <c r="C11" s="172">
        <v>32.625</v>
      </c>
      <c r="D11" s="173">
        <v>8.3999999999999986</v>
      </c>
      <c r="E11" s="174">
        <f t="shared" si="0"/>
        <v>3.8839285714285721</v>
      </c>
    </row>
    <row r="12" spans="1:6" x14ac:dyDescent="0.2">
      <c r="A12" s="168">
        <v>6</v>
      </c>
      <c r="B12" s="153" t="s">
        <v>22</v>
      </c>
      <c r="C12" s="169">
        <v>452.75</v>
      </c>
      <c r="D12" s="170">
        <v>119.46</v>
      </c>
      <c r="E12" s="171">
        <f t="shared" si="0"/>
        <v>3.7899715385903234</v>
      </c>
    </row>
    <row r="13" spans="1:6" x14ac:dyDescent="0.2">
      <c r="A13" s="164" t="s">
        <v>121</v>
      </c>
      <c r="B13" s="156" t="s">
        <v>19</v>
      </c>
      <c r="C13" s="172">
        <v>659.75</v>
      </c>
      <c r="D13" s="173">
        <v>181.17999999999998</v>
      </c>
      <c r="E13" s="174">
        <f t="shared" si="0"/>
        <v>3.6414063362402036</v>
      </c>
    </row>
    <row r="14" spans="1:6" x14ac:dyDescent="0.2">
      <c r="A14" s="168" t="s">
        <v>121</v>
      </c>
      <c r="B14" s="153" t="s">
        <v>47</v>
      </c>
      <c r="C14" s="169">
        <v>53.625</v>
      </c>
      <c r="D14" s="170">
        <v>14.73</v>
      </c>
      <c r="E14" s="171">
        <f t="shared" si="0"/>
        <v>3.640529531568228</v>
      </c>
    </row>
    <row r="15" spans="1:6" x14ac:dyDescent="0.2">
      <c r="A15" s="164" t="s">
        <v>110</v>
      </c>
      <c r="B15" s="156" t="s">
        <v>41</v>
      </c>
      <c r="C15" s="172">
        <v>110</v>
      </c>
      <c r="D15" s="173">
        <v>30.5</v>
      </c>
      <c r="E15" s="174">
        <f t="shared" si="0"/>
        <v>3.6065573770491803</v>
      </c>
    </row>
    <row r="16" spans="1:6" x14ac:dyDescent="0.2">
      <c r="A16" s="168" t="s">
        <v>111</v>
      </c>
      <c r="B16" s="153" t="s">
        <v>54</v>
      </c>
      <c r="C16" s="169">
        <v>119.75</v>
      </c>
      <c r="D16" s="170">
        <v>33.46</v>
      </c>
      <c r="E16" s="171">
        <f t="shared" si="0"/>
        <v>3.5789001793185893</v>
      </c>
    </row>
    <row r="17" spans="1:5" x14ac:dyDescent="0.2">
      <c r="A17" s="164" t="s">
        <v>112</v>
      </c>
      <c r="B17" s="156" t="s">
        <v>34</v>
      </c>
      <c r="C17" s="172">
        <v>8</v>
      </c>
      <c r="D17" s="173">
        <v>2.25</v>
      </c>
      <c r="E17" s="174">
        <f t="shared" si="0"/>
        <v>3.5555555555555554</v>
      </c>
    </row>
    <row r="18" spans="1:5" x14ac:dyDescent="0.2">
      <c r="A18" s="168" t="s">
        <v>113</v>
      </c>
      <c r="B18" s="153" t="s">
        <v>21</v>
      </c>
      <c r="C18" s="169">
        <v>54.125</v>
      </c>
      <c r="D18" s="170">
        <v>15.25</v>
      </c>
      <c r="E18" s="171">
        <f t="shared" si="0"/>
        <v>3.5491803278688523</v>
      </c>
    </row>
    <row r="19" spans="1:5" x14ac:dyDescent="0.2">
      <c r="A19" s="164" t="s">
        <v>85</v>
      </c>
      <c r="B19" s="156" t="s">
        <v>39</v>
      </c>
      <c r="C19" s="172">
        <v>841.5</v>
      </c>
      <c r="D19" s="173">
        <v>237.54</v>
      </c>
      <c r="E19" s="174">
        <f t="shared" si="0"/>
        <v>3.5425612528416268</v>
      </c>
    </row>
    <row r="20" spans="1:5" x14ac:dyDescent="0.2">
      <c r="A20" s="168" t="s">
        <v>85</v>
      </c>
      <c r="B20" s="153" t="s">
        <v>14</v>
      </c>
      <c r="C20" s="169">
        <v>1808</v>
      </c>
      <c r="D20" s="170">
        <v>510.95000000000005</v>
      </c>
      <c r="E20" s="171">
        <f t="shared" si="0"/>
        <v>3.5385067031999213</v>
      </c>
    </row>
    <row r="21" spans="1:5" x14ac:dyDescent="0.2">
      <c r="A21" s="164" t="s">
        <v>122</v>
      </c>
      <c r="B21" s="156" t="s">
        <v>45</v>
      </c>
      <c r="C21" s="172">
        <v>35.75</v>
      </c>
      <c r="D21" s="173">
        <v>10.199999999999999</v>
      </c>
      <c r="E21" s="174">
        <f t="shared" si="0"/>
        <v>3.5049019607843142</v>
      </c>
    </row>
    <row r="22" spans="1:5" x14ac:dyDescent="0.2">
      <c r="A22" s="168" t="s">
        <v>122</v>
      </c>
      <c r="B22" s="153" t="s">
        <v>52</v>
      </c>
      <c r="C22" s="169">
        <v>126.875</v>
      </c>
      <c r="D22" s="170">
        <v>36.24</v>
      </c>
      <c r="E22" s="171">
        <f t="shared" si="0"/>
        <v>3.500965783664459</v>
      </c>
    </row>
    <row r="23" spans="1:5" x14ac:dyDescent="0.2">
      <c r="A23" s="164" t="s">
        <v>123</v>
      </c>
      <c r="B23" s="156" t="s">
        <v>26</v>
      </c>
      <c r="C23" s="172">
        <v>82.125</v>
      </c>
      <c r="D23" s="173">
        <v>23.619999999999997</v>
      </c>
      <c r="E23" s="174">
        <f t="shared" si="0"/>
        <v>3.4769263336155802</v>
      </c>
    </row>
    <row r="24" spans="1:5" x14ac:dyDescent="0.2">
      <c r="A24" s="168" t="s">
        <v>124</v>
      </c>
      <c r="B24" s="153" t="s">
        <v>42</v>
      </c>
      <c r="C24" s="169">
        <v>106</v>
      </c>
      <c r="D24" s="170">
        <v>30.86</v>
      </c>
      <c r="E24" s="171">
        <f t="shared" si="0"/>
        <v>3.4348671419313028</v>
      </c>
    </row>
    <row r="25" spans="1:5" x14ac:dyDescent="0.2">
      <c r="A25" s="164" t="s">
        <v>125</v>
      </c>
      <c r="B25" s="156" t="s">
        <v>20</v>
      </c>
      <c r="C25" s="172">
        <v>81.375</v>
      </c>
      <c r="D25" s="173">
        <v>23.88</v>
      </c>
      <c r="E25" s="174">
        <f t="shared" si="0"/>
        <v>3.4076633165829149</v>
      </c>
    </row>
    <row r="26" spans="1:5" x14ac:dyDescent="0.2">
      <c r="A26" s="168" t="s">
        <v>126</v>
      </c>
      <c r="B26" s="153" t="s">
        <v>16</v>
      </c>
      <c r="C26" s="169">
        <v>824.875</v>
      </c>
      <c r="D26" s="170">
        <v>245.25329999999997</v>
      </c>
      <c r="E26" s="171">
        <f t="shared" si="0"/>
        <v>3.3633594328802103</v>
      </c>
    </row>
    <row r="27" spans="1:5" x14ac:dyDescent="0.2">
      <c r="A27" s="164" t="s">
        <v>127</v>
      </c>
      <c r="B27" s="156" t="s">
        <v>13</v>
      </c>
      <c r="C27" s="172">
        <v>5424.375</v>
      </c>
      <c r="D27" s="173">
        <v>1626.27</v>
      </c>
      <c r="E27" s="174">
        <f t="shared" si="0"/>
        <v>3.3354701248870113</v>
      </c>
    </row>
    <row r="28" spans="1:5" x14ac:dyDescent="0.2">
      <c r="A28" s="168" t="s">
        <v>128</v>
      </c>
      <c r="B28" s="153" t="s">
        <v>44</v>
      </c>
      <c r="C28" s="169">
        <v>66.125</v>
      </c>
      <c r="D28" s="170">
        <v>20.12</v>
      </c>
      <c r="E28" s="171">
        <f t="shared" si="0"/>
        <v>3.286530815109344</v>
      </c>
    </row>
    <row r="29" spans="1:5" x14ac:dyDescent="0.2">
      <c r="A29" s="164" t="s">
        <v>129</v>
      </c>
      <c r="B29" s="156" t="s">
        <v>48</v>
      </c>
      <c r="C29" s="172">
        <v>21.375</v>
      </c>
      <c r="D29" s="173">
        <v>6.5600000000000005</v>
      </c>
      <c r="E29" s="174">
        <f t="shared" si="0"/>
        <v>3.2583841463414633</v>
      </c>
    </row>
    <row r="30" spans="1:5" x14ac:dyDescent="0.2">
      <c r="A30" s="168" t="s">
        <v>130</v>
      </c>
      <c r="B30" s="153" t="s">
        <v>40</v>
      </c>
      <c r="C30" s="169">
        <v>163.5</v>
      </c>
      <c r="D30" s="170">
        <v>50.480000000000004</v>
      </c>
      <c r="E30" s="171">
        <f t="shared" si="0"/>
        <v>3.2389064976228208</v>
      </c>
    </row>
    <row r="31" spans="1:5" x14ac:dyDescent="0.2">
      <c r="A31" s="164" t="s">
        <v>131</v>
      </c>
      <c r="B31" s="156" t="s">
        <v>29</v>
      </c>
      <c r="C31" s="172">
        <v>58.75</v>
      </c>
      <c r="D31" s="173">
        <v>18.18</v>
      </c>
      <c r="E31" s="174">
        <f t="shared" si="0"/>
        <v>3.2315731573157316</v>
      </c>
    </row>
    <row r="32" spans="1:5" x14ac:dyDescent="0.2">
      <c r="A32" s="168" t="s">
        <v>132</v>
      </c>
      <c r="B32" s="153" t="s">
        <v>49</v>
      </c>
      <c r="C32" s="169">
        <v>272.625</v>
      </c>
      <c r="D32" s="170">
        <v>84.77000000000001</v>
      </c>
      <c r="E32" s="171">
        <f t="shared" si="0"/>
        <v>3.2160552082104514</v>
      </c>
    </row>
    <row r="33" spans="1:5" x14ac:dyDescent="0.2">
      <c r="A33" s="164" t="s">
        <v>133</v>
      </c>
      <c r="B33" s="156" t="s">
        <v>60</v>
      </c>
      <c r="C33" s="172">
        <v>211.625</v>
      </c>
      <c r="D33" s="173">
        <v>66.5</v>
      </c>
      <c r="E33" s="174">
        <f t="shared" si="0"/>
        <v>3.1823308270676693</v>
      </c>
    </row>
    <row r="34" spans="1:5" x14ac:dyDescent="0.2">
      <c r="A34" s="168" t="s">
        <v>134</v>
      </c>
      <c r="B34" s="153" t="s">
        <v>31</v>
      </c>
      <c r="C34" s="169">
        <v>11.625</v>
      </c>
      <c r="D34" s="170">
        <v>3.67</v>
      </c>
      <c r="E34" s="171">
        <f t="shared" si="0"/>
        <v>3.1675749318801092</v>
      </c>
    </row>
    <row r="35" spans="1:5" x14ac:dyDescent="0.2">
      <c r="A35" s="164" t="s">
        <v>135</v>
      </c>
      <c r="B35" s="156" t="s">
        <v>58</v>
      </c>
      <c r="C35" s="172">
        <v>125.375</v>
      </c>
      <c r="D35" s="173">
        <v>39.83</v>
      </c>
      <c r="E35" s="174">
        <f t="shared" si="0"/>
        <v>3.1477529500376602</v>
      </c>
    </row>
    <row r="36" spans="1:5" x14ac:dyDescent="0.2">
      <c r="A36" s="168" t="s">
        <v>136</v>
      </c>
      <c r="B36" s="153" t="s">
        <v>15</v>
      </c>
      <c r="C36" s="169">
        <v>222.5</v>
      </c>
      <c r="D36" s="170">
        <v>70.699999999999989</v>
      </c>
      <c r="E36" s="171">
        <f t="shared" si="0"/>
        <v>3.1471004243281477</v>
      </c>
    </row>
    <row r="37" spans="1:5" x14ac:dyDescent="0.2">
      <c r="A37" s="164" t="s">
        <v>137</v>
      </c>
      <c r="B37" s="156" t="s">
        <v>23</v>
      </c>
      <c r="C37" s="172">
        <v>33.125</v>
      </c>
      <c r="D37" s="173">
        <v>10.65</v>
      </c>
      <c r="E37" s="174">
        <f t="shared" ref="E37:E58" si="1">+C37/D37</f>
        <v>3.1103286384976525</v>
      </c>
    </row>
    <row r="38" spans="1:5" x14ac:dyDescent="0.2">
      <c r="A38" s="168" t="s">
        <v>92</v>
      </c>
      <c r="B38" s="153" t="s">
        <v>37</v>
      </c>
      <c r="C38" s="169">
        <v>82.125</v>
      </c>
      <c r="D38" s="170">
        <v>26.59</v>
      </c>
      <c r="E38" s="171">
        <f t="shared" si="1"/>
        <v>3.0885671305001883</v>
      </c>
    </row>
    <row r="39" spans="1:5" x14ac:dyDescent="0.2">
      <c r="A39" s="164" t="s">
        <v>138</v>
      </c>
      <c r="B39" s="156" t="s">
        <v>25</v>
      </c>
      <c r="C39" s="172">
        <v>51.75</v>
      </c>
      <c r="D39" s="173">
        <v>16.96</v>
      </c>
      <c r="E39" s="174">
        <f t="shared" si="1"/>
        <v>3.0512971698113205</v>
      </c>
    </row>
    <row r="40" spans="1:5" x14ac:dyDescent="0.2">
      <c r="A40" s="168" t="s">
        <v>139</v>
      </c>
      <c r="B40" s="153" t="s">
        <v>36</v>
      </c>
      <c r="C40" s="169">
        <v>48.375</v>
      </c>
      <c r="D40" s="170">
        <v>15.89</v>
      </c>
      <c r="E40" s="171">
        <f t="shared" si="1"/>
        <v>3.0443675267463814</v>
      </c>
    </row>
    <row r="41" spans="1:5" x14ac:dyDescent="0.2">
      <c r="A41" s="164" t="s">
        <v>140</v>
      </c>
      <c r="B41" s="156" t="s">
        <v>53</v>
      </c>
      <c r="C41" s="172">
        <v>621</v>
      </c>
      <c r="D41" s="173">
        <v>206.08</v>
      </c>
      <c r="E41" s="174">
        <f t="shared" si="1"/>
        <v>3.0133928571428568</v>
      </c>
    </row>
    <row r="42" spans="1:5" x14ac:dyDescent="0.2">
      <c r="A42" s="168" t="s">
        <v>141</v>
      </c>
      <c r="B42" s="153" t="s">
        <v>32</v>
      </c>
      <c r="C42" s="169">
        <v>14</v>
      </c>
      <c r="D42" s="170">
        <v>4.7</v>
      </c>
      <c r="E42" s="171">
        <f t="shared" si="1"/>
        <v>2.978723404255319</v>
      </c>
    </row>
    <row r="43" spans="1:5" x14ac:dyDescent="0.2">
      <c r="A43" s="164" t="s">
        <v>141</v>
      </c>
      <c r="B43" s="156" t="s">
        <v>17</v>
      </c>
      <c r="C43" s="172">
        <v>1522.5</v>
      </c>
      <c r="D43" s="173">
        <v>511.43999999999994</v>
      </c>
      <c r="E43" s="174">
        <f t="shared" si="1"/>
        <v>2.9768887846081653</v>
      </c>
    </row>
    <row r="44" spans="1:5" x14ac:dyDescent="0.2">
      <c r="A44" s="168" t="s">
        <v>142</v>
      </c>
      <c r="B44" s="153" t="s">
        <v>57</v>
      </c>
      <c r="C44" s="169">
        <v>89.75</v>
      </c>
      <c r="D44" s="170">
        <v>30.380000000000003</v>
      </c>
      <c r="E44" s="171">
        <f t="shared" si="1"/>
        <v>2.9542462146148778</v>
      </c>
    </row>
    <row r="45" spans="1:5" x14ac:dyDescent="0.2">
      <c r="A45" s="164" t="s">
        <v>143</v>
      </c>
      <c r="B45" s="156" t="s">
        <v>24</v>
      </c>
      <c r="C45" s="172">
        <v>196</v>
      </c>
      <c r="D45" s="173">
        <v>66.739999999999995</v>
      </c>
      <c r="E45" s="174">
        <f t="shared" si="1"/>
        <v>2.93676955349116</v>
      </c>
    </row>
    <row r="46" spans="1:5" x14ac:dyDescent="0.2">
      <c r="A46" s="168" t="s">
        <v>144</v>
      </c>
      <c r="B46" s="153" t="s">
        <v>56</v>
      </c>
      <c r="C46" s="169">
        <v>33.25</v>
      </c>
      <c r="D46" s="170">
        <v>11.43</v>
      </c>
      <c r="E46" s="171">
        <f t="shared" si="1"/>
        <v>2.909011373578303</v>
      </c>
    </row>
    <row r="47" spans="1:5" x14ac:dyDescent="0.2">
      <c r="A47" s="164" t="s">
        <v>145</v>
      </c>
      <c r="B47" s="156" t="s">
        <v>62</v>
      </c>
      <c r="C47" s="172">
        <v>33.5</v>
      </c>
      <c r="D47" s="173">
        <v>11.55</v>
      </c>
      <c r="E47" s="174">
        <f t="shared" si="1"/>
        <v>2.9004329004329001</v>
      </c>
    </row>
    <row r="48" spans="1:5" x14ac:dyDescent="0.2">
      <c r="A48" s="168" t="s">
        <v>146</v>
      </c>
      <c r="B48" s="153" t="s">
        <v>33</v>
      </c>
      <c r="C48" s="169">
        <v>61.25</v>
      </c>
      <c r="D48" s="170">
        <v>21.58</v>
      </c>
      <c r="E48" s="171">
        <f t="shared" si="1"/>
        <v>2.8382761816496758</v>
      </c>
    </row>
    <row r="49" spans="1:5" x14ac:dyDescent="0.2">
      <c r="A49" s="164" t="s">
        <v>147</v>
      </c>
      <c r="B49" s="156" t="s">
        <v>28</v>
      </c>
      <c r="C49" s="172">
        <v>20.375</v>
      </c>
      <c r="D49" s="173">
        <v>7.2</v>
      </c>
      <c r="E49" s="174">
        <f t="shared" si="1"/>
        <v>2.8298611111111112</v>
      </c>
    </row>
    <row r="50" spans="1:5" x14ac:dyDescent="0.2">
      <c r="A50" s="168" t="s">
        <v>148</v>
      </c>
      <c r="B50" s="153" t="s">
        <v>51</v>
      </c>
      <c r="C50" s="169">
        <v>41.375</v>
      </c>
      <c r="D50" s="170">
        <v>14.71</v>
      </c>
      <c r="E50" s="171">
        <f t="shared" si="1"/>
        <v>2.812712440516655</v>
      </c>
    </row>
    <row r="51" spans="1:5" x14ac:dyDescent="0.2">
      <c r="A51" s="164" t="s">
        <v>149</v>
      </c>
      <c r="B51" s="156" t="s">
        <v>35</v>
      </c>
      <c r="C51" s="172">
        <v>21</v>
      </c>
      <c r="D51" s="173">
        <v>7.53</v>
      </c>
      <c r="E51" s="174">
        <f t="shared" si="1"/>
        <v>2.788844621513944</v>
      </c>
    </row>
    <row r="52" spans="1:5" x14ac:dyDescent="0.2">
      <c r="A52" s="168" t="s">
        <v>99</v>
      </c>
      <c r="B52" s="153" t="s">
        <v>30</v>
      </c>
      <c r="C52" s="169">
        <v>121.125</v>
      </c>
      <c r="D52" s="170">
        <v>43.83</v>
      </c>
      <c r="E52" s="171">
        <f t="shared" si="1"/>
        <v>2.7635181382614649</v>
      </c>
    </row>
    <row r="53" spans="1:5" x14ac:dyDescent="0.2">
      <c r="A53" s="164" t="s">
        <v>150</v>
      </c>
      <c r="B53" s="156" t="s">
        <v>38</v>
      </c>
      <c r="C53" s="172">
        <v>242.875</v>
      </c>
      <c r="D53" s="173">
        <v>88.45</v>
      </c>
      <c r="E53" s="174">
        <f t="shared" si="1"/>
        <v>2.7459016393442623</v>
      </c>
    </row>
    <row r="54" spans="1:5" x14ac:dyDescent="0.2">
      <c r="A54" s="168" t="s">
        <v>151</v>
      </c>
      <c r="B54" s="153" t="s">
        <v>50</v>
      </c>
      <c r="C54" s="169">
        <v>237</v>
      </c>
      <c r="D54" s="170">
        <v>87.289999999999992</v>
      </c>
      <c r="E54" s="171">
        <f t="shared" si="1"/>
        <v>2.7150876389048002</v>
      </c>
    </row>
    <row r="55" spans="1:5" x14ac:dyDescent="0.2">
      <c r="A55" s="164" t="s">
        <v>152</v>
      </c>
      <c r="B55" s="156" t="s">
        <v>61</v>
      </c>
      <c r="C55" s="172">
        <v>13.875</v>
      </c>
      <c r="D55" s="173">
        <v>5.3100000000000005</v>
      </c>
      <c r="E55" s="174">
        <f t="shared" si="1"/>
        <v>2.6129943502824857</v>
      </c>
    </row>
    <row r="56" spans="1:5" x14ac:dyDescent="0.2">
      <c r="A56" s="168" t="s">
        <v>153</v>
      </c>
      <c r="B56" s="153" t="s">
        <v>64</v>
      </c>
      <c r="C56" s="169">
        <v>35.125</v>
      </c>
      <c r="D56" s="170">
        <v>13.649999999999999</v>
      </c>
      <c r="E56" s="171">
        <f t="shared" si="1"/>
        <v>2.5732600732600734</v>
      </c>
    </row>
    <row r="57" spans="1:5" x14ac:dyDescent="0.2">
      <c r="A57" s="164" t="s">
        <v>154</v>
      </c>
      <c r="B57" s="156" t="s">
        <v>63</v>
      </c>
      <c r="C57" s="172">
        <v>42.375</v>
      </c>
      <c r="D57" s="173">
        <v>17.119999999999997</v>
      </c>
      <c r="E57" s="174">
        <f t="shared" si="1"/>
        <v>2.47517523364486</v>
      </c>
    </row>
    <row r="58" spans="1:5" x14ac:dyDescent="0.2">
      <c r="A58" s="168" t="s">
        <v>155</v>
      </c>
      <c r="B58" s="153" t="s">
        <v>59</v>
      </c>
      <c r="C58" s="169">
        <v>35.375</v>
      </c>
      <c r="D58" s="170">
        <v>16.849999999999998</v>
      </c>
      <c r="E58" s="171">
        <f t="shared" si="1"/>
        <v>2.099406528189911</v>
      </c>
    </row>
    <row r="59" spans="1:5" ht="13.5" thickBot="1" x14ac:dyDescent="0.25">
      <c r="A59" s="175"/>
      <c r="B59" s="176" t="s">
        <v>2</v>
      </c>
      <c r="C59" s="177">
        <f>SUM(C7:C58)</f>
        <v>16574.75</v>
      </c>
      <c r="D59" s="177">
        <f>SUM(D7:D58)</f>
        <v>4983.5632999999989</v>
      </c>
      <c r="E59" s="178">
        <f t="shared" ref="E59" si="2">+C59/D59</f>
        <v>3.3258833092377906</v>
      </c>
    </row>
    <row r="60" spans="1:5" ht="13.5" thickTop="1" x14ac:dyDescent="0.2">
      <c r="A60" s="3"/>
      <c r="B60" s="3"/>
      <c r="C60" s="170"/>
      <c r="D60" s="170"/>
      <c r="E60" s="79"/>
    </row>
    <row r="61" spans="1:5" x14ac:dyDescent="0.2">
      <c r="A61" s="3"/>
      <c r="B61" s="3"/>
      <c r="C61" s="170"/>
      <c r="D61" s="170"/>
      <c r="E61" s="79"/>
    </row>
    <row r="62" spans="1:5" x14ac:dyDescent="0.2">
      <c r="A62" s="3"/>
      <c r="B62" s="3"/>
      <c r="C62" s="3"/>
      <c r="D62" s="3"/>
      <c r="E62" s="3"/>
    </row>
    <row r="63" spans="1:5" x14ac:dyDescent="0.2">
      <c r="A63" s="395" t="s">
        <v>65</v>
      </c>
      <c r="B63" s="393"/>
      <c r="C63" s="393"/>
      <c r="D63" s="393"/>
      <c r="E63" s="394"/>
    </row>
    <row r="64" spans="1:5" ht="63.75" x14ac:dyDescent="0.2">
      <c r="A64" s="22" t="s">
        <v>75</v>
      </c>
      <c r="B64" s="86" t="s">
        <v>4</v>
      </c>
      <c r="C64" s="133" t="s">
        <v>118</v>
      </c>
      <c r="D64" s="134" t="s">
        <v>119</v>
      </c>
      <c r="E64" s="135" t="s">
        <v>120</v>
      </c>
    </row>
    <row r="65" spans="1:13" s="3" customFormat="1" x14ac:dyDescent="0.2">
      <c r="A65" s="164">
        <v>1</v>
      </c>
      <c r="B65" s="179" t="s">
        <v>14</v>
      </c>
      <c r="C65" s="180">
        <v>214.25</v>
      </c>
      <c r="D65" s="180">
        <v>52.47</v>
      </c>
      <c r="E65" s="167">
        <f t="shared" ref="E65:E77" si="3">+C65/D65</f>
        <v>4.0832856870592718</v>
      </c>
      <c r="F65" s="2"/>
      <c r="H65" s="28"/>
      <c r="I65" s="73"/>
      <c r="J65" s="73"/>
      <c r="L65" s="73"/>
      <c r="M65" s="12"/>
    </row>
    <row r="66" spans="1:13" s="3" customFormat="1" x14ac:dyDescent="0.2">
      <c r="A66" s="168">
        <v>2</v>
      </c>
      <c r="B66" s="181" t="s">
        <v>52</v>
      </c>
      <c r="C66" s="79">
        <v>93.75</v>
      </c>
      <c r="D66" s="79">
        <v>23.7</v>
      </c>
      <c r="E66" s="171">
        <f t="shared" si="3"/>
        <v>3.9556962025316458</v>
      </c>
      <c r="F66" s="2"/>
    </row>
    <row r="67" spans="1:13" x14ac:dyDescent="0.2">
      <c r="A67" s="164">
        <v>3</v>
      </c>
      <c r="B67" s="179" t="s">
        <v>39</v>
      </c>
      <c r="C67" s="180">
        <v>139.5</v>
      </c>
      <c r="D67" s="180">
        <v>36.119999999999997</v>
      </c>
      <c r="E67" s="174">
        <f t="shared" si="3"/>
        <v>3.8621262458471763</v>
      </c>
    </row>
    <row r="68" spans="1:13" x14ac:dyDescent="0.2">
      <c r="A68" s="168" t="s">
        <v>105</v>
      </c>
      <c r="B68" s="181" t="s">
        <v>67</v>
      </c>
      <c r="C68" s="79">
        <v>38.875</v>
      </c>
      <c r="D68" s="79">
        <v>10.48</v>
      </c>
      <c r="E68" s="171">
        <f>+C68/D68</f>
        <v>3.709446564885496</v>
      </c>
    </row>
    <row r="69" spans="1:13" x14ac:dyDescent="0.2">
      <c r="A69" s="164" t="s">
        <v>156</v>
      </c>
      <c r="B69" s="179" t="s">
        <v>17</v>
      </c>
      <c r="C69" s="180">
        <v>156</v>
      </c>
      <c r="D69" s="180">
        <v>42.22</v>
      </c>
      <c r="E69" s="174">
        <f t="shared" si="3"/>
        <v>3.694931312174325</v>
      </c>
    </row>
    <row r="70" spans="1:13" x14ac:dyDescent="0.2">
      <c r="A70" s="168" t="s">
        <v>156</v>
      </c>
      <c r="B70" s="181" t="s">
        <v>20</v>
      </c>
      <c r="C70" s="79">
        <v>106.75</v>
      </c>
      <c r="D70" s="79">
        <v>28.92</v>
      </c>
      <c r="E70" s="171">
        <f t="shared" si="3"/>
        <v>3.691217150760719</v>
      </c>
    </row>
    <row r="71" spans="1:13" x14ac:dyDescent="0.2">
      <c r="A71" s="164" t="s">
        <v>108</v>
      </c>
      <c r="B71" s="179" t="s">
        <v>19</v>
      </c>
      <c r="C71" s="180">
        <v>409.375</v>
      </c>
      <c r="D71" s="180">
        <v>111.18</v>
      </c>
      <c r="E71" s="174">
        <f t="shared" si="3"/>
        <v>3.6820921028962039</v>
      </c>
    </row>
    <row r="72" spans="1:13" x14ac:dyDescent="0.2">
      <c r="A72" s="168" t="s">
        <v>109</v>
      </c>
      <c r="B72" s="181" t="s">
        <v>13</v>
      </c>
      <c r="C72" s="79">
        <v>1421.75</v>
      </c>
      <c r="D72" s="79">
        <v>391.66000000000008</v>
      </c>
      <c r="E72" s="171">
        <f t="shared" si="3"/>
        <v>3.6300617882857571</v>
      </c>
    </row>
    <row r="73" spans="1:13" x14ac:dyDescent="0.2">
      <c r="A73" s="164" t="s">
        <v>110</v>
      </c>
      <c r="B73" s="179" t="s">
        <v>68</v>
      </c>
      <c r="C73" s="180">
        <v>120.75</v>
      </c>
      <c r="D73" s="180">
        <v>33.83</v>
      </c>
      <c r="E73" s="174">
        <f>+C73/D73</f>
        <v>3.5693171741058234</v>
      </c>
    </row>
    <row r="74" spans="1:13" x14ac:dyDescent="0.2">
      <c r="A74" s="168" t="s">
        <v>111</v>
      </c>
      <c r="B74" s="181" t="s">
        <v>16</v>
      </c>
      <c r="C74" s="79">
        <v>451.125</v>
      </c>
      <c r="D74" s="79">
        <v>131.43</v>
      </c>
      <c r="E74" s="171">
        <f t="shared" si="3"/>
        <v>3.4324355170052496</v>
      </c>
    </row>
    <row r="75" spans="1:13" x14ac:dyDescent="0.2">
      <c r="A75" s="164" t="s">
        <v>112</v>
      </c>
      <c r="B75" s="179" t="s">
        <v>66</v>
      </c>
      <c r="C75" s="180">
        <v>212.75</v>
      </c>
      <c r="D75" s="180">
        <v>62.879999999999995</v>
      </c>
      <c r="E75" s="174">
        <f t="shared" si="3"/>
        <v>3.3834287531806617</v>
      </c>
    </row>
    <row r="76" spans="1:13" x14ac:dyDescent="0.2">
      <c r="A76" s="168" t="s">
        <v>113</v>
      </c>
      <c r="B76" s="181" t="s">
        <v>30</v>
      </c>
      <c r="C76" s="79">
        <v>84.125</v>
      </c>
      <c r="D76" s="79">
        <v>27.28</v>
      </c>
      <c r="E76" s="171">
        <f t="shared" si="3"/>
        <v>3.0837609970674484</v>
      </c>
    </row>
    <row r="77" spans="1:13" x14ac:dyDescent="0.2">
      <c r="A77" s="164" t="s">
        <v>114</v>
      </c>
      <c r="B77" s="179" t="s">
        <v>24</v>
      </c>
      <c r="C77" s="180">
        <v>17.75</v>
      </c>
      <c r="D77" s="180">
        <v>6</v>
      </c>
      <c r="E77" s="174">
        <f t="shared" si="3"/>
        <v>2.9583333333333335</v>
      </c>
    </row>
    <row r="78" spans="1:13" ht="13.5" thickBot="1" x14ac:dyDescent="0.25">
      <c r="A78" s="182"/>
      <c r="B78" s="183" t="s">
        <v>157</v>
      </c>
      <c r="C78" s="184">
        <f>SUM(C65:C77)</f>
        <v>3466.75</v>
      </c>
      <c r="D78" s="184">
        <f>SUM(D65:D77)</f>
        <v>958.17000000000019</v>
      </c>
      <c r="E78" s="185">
        <f t="shared" ref="E78" si="4">+C78/D78</f>
        <v>3.618094910089023</v>
      </c>
    </row>
    <row r="79" spans="1:13" ht="13.5" thickTop="1" x14ac:dyDescent="0.2">
      <c r="A79" s="3"/>
      <c r="B79" s="3"/>
      <c r="C79" s="3"/>
      <c r="D79" s="3"/>
      <c r="E79" s="3"/>
    </row>
  </sheetData>
  <sheetProtection algorithmName="SHA-512" hashValue="3WLgBZitZBoE1SI55l8msRSqPerVsBIkQqvQMHSdwo7NSrkOsL/dRXV8wxJqKi9LHdwdSHJb0H/VYo7OE6Ir2g==" saltValue="zOlk/0LwafOZ9q4hpc53iA==" spinCount="100000" sheet="1" objects="1" scenarios="1" insertColumns="0" insertRows="0" sort="0" autoFilter="0" pivotTables="0"/>
  <sortState xmlns:xlrd2="http://schemas.microsoft.com/office/spreadsheetml/2017/richdata2" ref="B65:E77">
    <sortCondition descending="1" ref="E65:E77"/>
  </sortState>
  <mergeCells count="2">
    <mergeCell ref="A5:E5"/>
    <mergeCell ref="A63:E63"/>
  </mergeCells>
  <pageMargins left="0.7" right="0.7" top="0.75" bottom="0.75" header="0.3" footer="0.3"/>
  <pageSetup paperSize="9" orientation="portrait" r:id="rId1"/>
  <ignoredErrors>
    <ignoredError sqref="A15:A58 A68:A7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BA0C2-3DE9-417C-B935-26D934599139}">
  <dimension ref="A1:O63"/>
  <sheetViews>
    <sheetView workbookViewId="0">
      <selection activeCell="N37" sqref="N37"/>
    </sheetView>
  </sheetViews>
  <sheetFormatPr defaultRowHeight="12.75" x14ac:dyDescent="0.2"/>
  <cols>
    <col min="1" max="1" width="7" style="3" customWidth="1"/>
    <col min="2" max="2" width="33.5703125" style="3" customWidth="1"/>
    <col min="3" max="3" width="11.7109375" style="3" customWidth="1"/>
    <col min="4" max="4" width="12.5703125" style="3" customWidth="1"/>
    <col min="5" max="5" width="12.42578125" style="3" customWidth="1"/>
    <col min="6" max="6" width="13.85546875" style="3" customWidth="1"/>
    <col min="7" max="7" width="11.28515625" style="3" customWidth="1"/>
    <col min="8" max="16384" width="9.140625" style="3"/>
  </cols>
  <sheetData>
    <row r="1" spans="1:15" s="6" customFormat="1" ht="14.25" customHeight="1" x14ac:dyDescent="0.2">
      <c r="A1" s="6" t="s">
        <v>158</v>
      </c>
      <c r="B1" s="48"/>
      <c r="J1" s="3"/>
      <c r="K1" s="3"/>
      <c r="L1" s="3"/>
      <c r="M1" s="3"/>
      <c r="N1" s="3"/>
    </row>
    <row r="2" spans="1:15" s="6" customFormat="1" ht="14.25" customHeight="1" x14ac:dyDescent="0.2">
      <c r="A2" s="6" t="s">
        <v>159</v>
      </c>
      <c r="B2" s="48"/>
      <c r="J2" s="3"/>
      <c r="K2" s="3">
        <v>1000</v>
      </c>
      <c r="L2" s="3"/>
      <c r="M2" s="3"/>
      <c r="N2" s="3"/>
    </row>
    <row r="3" spans="1:15" s="6" customFormat="1" ht="14.25" customHeight="1" x14ac:dyDescent="0.2">
      <c r="A3" s="6" t="s">
        <v>160</v>
      </c>
      <c r="B3" s="48"/>
      <c r="J3" s="3"/>
      <c r="K3" s="3"/>
      <c r="L3" s="3"/>
      <c r="M3" s="3"/>
      <c r="N3" s="3"/>
    </row>
    <row r="4" spans="1:15" s="6" customFormat="1" x14ac:dyDescent="0.2">
      <c r="B4" s="48"/>
      <c r="J4" s="3"/>
      <c r="K4" s="3"/>
      <c r="L4" s="3"/>
      <c r="M4" s="3"/>
      <c r="N4" s="3"/>
    </row>
    <row r="5" spans="1:15" x14ac:dyDescent="0.2">
      <c r="A5" s="142"/>
      <c r="B5" s="143"/>
      <c r="C5" s="144"/>
      <c r="D5" s="378" t="s">
        <v>161</v>
      </c>
      <c r="E5" s="397"/>
      <c r="F5" s="380" t="s">
        <v>2</v>
      </c>
      <c r="G5" s="396"/>
      <c r="O5" s="6"/>
    </row>
    <row r="6" spans="1:15" ht="63.75" x14ac:dyDescent="0.2">
      <c r="A6" s="80" t="s">
        <v>75</v>
      </c>
      <c r="B6" s="109" t="s">
        <v>4</v>
      </c>
      <c r="C6" s="145" t="s">
        <v>162</v>
      </c>
      <c r="D6" s="146" t="s">
        <v>119</v>
      </c>
      <c r="E6" s="147" t="s">
        <v>163</v>
      </c>
      <c r="F6" s="146" t="s">
        <v>119</v>
      </c>
      <c r="G6" s="147" t="s">
        <v>163</v>
      </c>
      <c r="K6" s="79"/>
      <c r="N6" s="6"/>
    </row>
    <row r="7" spans="1:15" x14ac:dyDescent="0.2">
      <c r="A7" s="148">
        <v>1</v>
      </c>
      <c r="B7" s="149" t="s">
        <v>44</v>
      </c>
      <c r="C7" s="150">
        <v>780</v>
      </c>
      <c r="D7" s="151">
        <v>20.119999999999997</v>
      </c>
      <c r="E7" s="72">
        <v>25.794871794871792</v>
      </c>
      <c r="F7" s="151">
        <v>20.119999999999997</v>
      </c>
      <c r="G7" s="72">
        <v>25.794871794871792</v>
      </c>
    </row>
    <row r="8" spans="1:15" x14ac:dyDescent="0.2">
      <c r="A8" s="152">
        <v>2</v>
      </c>
      <c r="B8" s="153" t="s">
        <v>51</v>
      </c>
      <c r="C8" s="154">
        <v>661</v>
      </c>
      <c r="D8" s="155">
        <v>14.71</v>
      </c>
      <c r="E8" s="75">
        <v>22.254160363086232</v>
      </c>
      <c r="F8" s="155">
        <v>14.71</v>
      </c>
      <c r="G8" s="75">
        <v>22.254160363086232</v>
      </c>
    </row>
    <row r="9" spans="1:15" x14ac:dyDescent="0.2">
      <c r="A9" s="148">
        <v>3</v>
      </c>
      <c r="B9" s="156" t="s">
        <v>67</v>
      </c>
      <c r="C9" s="150">
        <v>484</v>
      </c>
      <c r="D9" s="151">
        <v>10.48</v>
      </c>
      <c r="E9" s="72">
        <v>21.652892561983474</v>
      </c>
      <c r="F9" s="151"/>
      <c r="G9" s="72"/>
    </row>
    <row r="10" spans="1:15" x14ac:dyDescent="0.2">
      <c r="A10" s="152">
        <v>4</v>
      </c>
      <c r="B10" s="153" t="s">
        <v>58</v>
      </c>
      <c r="C10" s="154">
        <v>1866</v>
      </c>
      <c r="D10" s="155">
        <v>39.83</v>
      </c>
      <c r="E10" s="75">
        <v>21.345123258306536</v>
      </c>
      <c r="F10" s="155">
        <v>39.83</v>
      </c>
      <c r="G10" s="75">
        <v>21.345123258306536</v>
      </c>
    </row>
    <row r="11" spans="1:15" x14ac:dyDescent="0.2">
      <c r="A11" s="148">
        <v>5</v>
      </c>
      <c r="B11" s="156" t="s">
        <v>45</v>
      </c>
      <c r="C11" s="150">
        <v>485</v>
      </c>
      <c r="D11" s="151">
        <v>10.199999999999999</v>
      </c>
      <c r="E11" s="72">
        <v>21.030927835051546</v>
      </c>
      <c r="F11" s="151">
        <v>10.199999999999999</v>
      </c>
      <c r="G11" s="72">
        <v>21.030927835051546</v>
      </c>
    </row>
    <row r="12" spans="1:15" x14ac:dyDescent="0.2">
      <c r="A12" s="152">
        <v>6</v>
      </c>
      <c r="B12" s="153" t="s">
        <v>60</v>
      </c>
      <c r="C12" s="154">
        <v>3196</v>
      </c>
      <c r="D12" s="155">
        <v>66.5</v>
      </c>
      <c r="E12" s="75">
        <v>20.807259073842303</v>
      </c>
      <c r="F12" s="155">
        <v>66.5</v>
      </c>
      <c r="G12" s="75">
        <v>20.807259073842303</v>
      </c>
    </row>
    <row r="13" spans="1:15" x14ac:dyDescent="0.2">
      <c r="A13" s="148" t="s">
        <v>121</v>
      </c>
      <c r="B13" s="156" t="s">
        <v>38</v>
      </c>
      <c r="C13" s="150">
        <v>4306</v>
      </c>
      <c r="D13" s="151">
        <v>88.45</v>
      </c>
      <c r="E13" s="72">
        <v>20.541105434277753</v>
      </c>
      <c r="F13" s="151">
        <v>88.45</v>
      </c>
      <c r="G13" s="72">
        <v>20.541105434277753</v>
      </c>
    </row>
    <row r="14" spans="1:15" x14ac:dyDescent="0.2">
      <c r="A14" s="152" t="s">
        <v>121</v>
      </c>
      <c r="B14" s="153" t="s">
        <v>37</v>
      </c>
      <c r="C14" s="154">
        <v>1295</v>
      </c>
      <c r="D14" s="155">
        <v>26.59</v>
      </c>
      <c r="E14" s="75">
        <v>20.532818532818535</v>
      </c>
      <c r="F14" s="155">
        <v>26.59</v>
      </c>
      <c r="G14" s="75">
        <v>20.532818532818535</v>
      </c>
    </row>
    <row r="15" spans="1:15" x14ac:dyDescent="0.2">
      <c r="A15" s="148">
        <v>9</v>
      </c>
      <c r="B15" s="156" t="s">
        <v>62</v>
      </c>
      <c r="C15" s="150">
        <v>577</v>
      </c>
      <c r="D15" s="151">
        <v>11.549999999999999</v>
      </c>
      <c r="E15" s="72">
        <v>20.017331022530328</v>
      </c>
      <c r="F15" s="151">
        <v>11.549999999999999</v>
      </c>
      <c r="G15" s="72">
        <v>20.017331022530328</v>
      </c>
    </row>
    <row r="16" spans="1:15" x14ac:dyDescent="0.2">
      <c r="A16" s="152">
        <v>10</v>
      </c>
      <c r="B16" s="153" t="s">
        <v>16</v>
      </c>
      <c r="C16" s="154">
        <v>18891</v>
      </c>
      <c r="D16" s="155">
        <v>376.68329999999992</v>
      </c>
      <c r="E16" s="75">
        <v>19.939828489757023</v>
      </c>
      <c r="F16" s="155">
        <v>245.25329999999997</v>
      </c>
      <c r="G16" s="75">
        <v>12.982547244719706</v>
      </c>
    </row>
    <row r="17" spans="1:7" x14ac:dyDescent="0.2">
      <c r="A17" s="148">
        <v>11</v>
      </c>
      <c r="B17" s="156" t="s">
        <v>25</v>
      </c>
      <c r="C17" s="150">
        <v>861</v>
      </c>
      <c r="D17" s="151">
        <v>16.96</v>
      </c>
      <c r="E17" s="72">
        <v>19.69802555168409</v>
      </c>
      <c r="F17" s="151">
        <v>16.96</v>
      </c>
      <c r="G17" s="72">
        <v>19.69802555168409</v>
      </c>
    </row>
    <row r="18" spans="1:7" x14ac:dyDescent="0.2">
      <c r="A18" s="152" t="s">
        <v>164</v>
      </c>
      <c r="B18" s="153" t="s">
        <v>64</v>
      </c>
      <c r="C18" s="154">
        <v>708</v>
      </c>
      <c r="D18" s="155">
        <v>13.649999999999999</v>
      </c>
      <c r="E18" s="75">
        <v>19.279661016949149</v>
      </c>
      <c r="F18" s="155">
        <v>13.649999999999999</v>
      </c>
      <c r="G18" s="75">
        <v>19.279661016949149</v>
      </c>
    </row>
    <row r="19" spans="1:7" x14ac:dyDescent="0.2">
      <c r="A19" s="148" t="s">
        <v>164</v>
      </c>
      <c r="B19" s="156" t="s">
        <v>59</v>
      </c>
      <c r="C19" s="150">
        <v>874</v>
      </c>
      <c r="D19" s="151">
        <v>16.849999999999998</v>
      </c>
      <c r="E19" s="72">
        <v>19.279176201372998</v>
      </c>
      <c r="F19" s="151">
        <v>16.849999999999998</v>
      </c>
      <c r="G19" s="72">
        <v>19.279176201372998</v>
      </c>
    </row>
    <row r="20" spans="1:7" x14ac:dyDescent="0.2">
      <c r="A20" s="152">
        <v>14</v>
      </c>
      <c r="B20" s="153" t="s">
        <v>30</v>
      </c>
      <c r="C20" s="154">
        <v>3864</v>
      </c>
      <c r="D20" s="155">
        <v>71.11</v>
      </c>
      <c r="E20" s="75">
        <v>18.403209109730849</v>
      </c>
      <c r="F20" s="155">
        <v>43.830000000000005</v>
      </c>
      <c r="G20" s="75">
        <v>11.343167701863354</v>
      </c>
    </row>
    <row r="21" spans="1:7" x14ac:dyDescent="0.2">
      <c r="A21" s="148" t="s">
        <v>122</v>
      </c>
      <c r="B21" s="156" t="s">
        <v>53</v>
      </c>
      <c r="C21" s="150">
        <v>11239</v>
      </c>
      <c r="D21" s="151">
        <v>206.07999999999998</v>
      </c>
      <c r="E21" s="72">
        <v>18.336150903105256</v>
      </c>
      <c r="F21" s="151">
        <v>206.08</v>
      </c>
      <c r="G21" s="72">
        <v>18.33615090310526</v>
      </c>
    </row>
    <row r="22" spans="1:7" x14ac:dyDescent="0.2">
      <c r="A22" s="152" t="s">
        <v>122</v>
      </c>
      <c r="B22" s="153" t="s">
        <v>33</v>
      </c>
      <c r="C22" s="154">
        <v>1182</v>
      </c>
      <c r="D22" s="155">
        <v>21.58</v>
      </c>
      <c r="E22" s="75">
        <v>18.257191201353638</v>
      </c>
      <c r="F22" s="155">
        <v>21.58</v>
      </c>
      <c r="G22" s="75">
        <v>18.257191201353638</v>
      </c>
    </row>
    <row r="23" spans="1:7" x14ac:dyDescent="0.2">
      <c r="A23" s="148">
        <v>17</v>
      </c>
      <c r="B23" s="156" t="s">
        <v>29</v>
      </c>
      <c r="C23" s="150">
        <v>997</v>
      </c>
      <c r="D23" s="151">
        <v>18.18</v>
      </c>
      <c r="E23" s="72">
        <v>18.234704112337013</v>
      </c>
      <c r="F23" s="151">
        <v>18.18</v>
      </c>
      <c r="G23" s="72">
        <v>18.234704112337013</v>
      </c>
    </row>
    <row r="24" spans="1:7" x14ac:dyDescent="0.2">
      <c r="A24" s="152">
        <v>18</v>
      </c>
      <c r="B24" s="153" t="s">
        <v>17</v>
      </c>
      <c r="C24" s="154">
        <v>30568</v>
      </c>
      <c r="D24" s="155">
        <v>553.66</v>
      </c>
      <c r="E24" s="75">
        <v>18.112405129547238</v>
      </c>
      <c r="F24" s="155">
        <v>511.43999999999994</v>
      </c>
      <c r="G24" s="75">
        <v>16.731222193143154</v>
      </c>
    </row>
    <row r="25" spans="1:7" x14ac:dyDescent="0.2">
      <c r="A25" s="148">
        <v>19</v>
      </c>
      <c r="B25" s="156" t="s">
        <v>24</v>
      </c>
      <c r="C25" s="150">
        <v>4090</v>
      </c>
      <c r="D25" s="151">
        <v>72.739999999999995</v>
      </c>
      <c r="E25" s="72">
        <v>17.78484107579462</v>
      </c>
      <c r="F25" s="151">
        <v>66.739999999999995</v>
      </c>
      <c r="G25" s="72">
        <v>16.317848410757943</v>
      </c>
    </row>
    <row r="26" spans="1:7" x14ac:dyDescent="0.2">
      <c r="A26" s="152">
        <v>20</v>
      </c>
      <c r="B26" s="153" t="s">
        <v>35</v>
      </c>
      <c r="C26" s="154">
        <v>428</v>
      </c>
      <c r="D26" s="155">
        <v>7.53</v>
      </c>
      <c r="E26" s="75">
        <v>17.593457943925234</v>
      </c>
      <c r="F26" s="155">
        <v>7.53</v>
      </c>
      <c r="G26" s="75">
        <v>17.593457943925234</v>
      </c>
    </row>
    <row r="27" spans="1:7" x14ac:dyDescent="0.2">
      <c r="A27" s="148">
        <v>21</v>
      </c>
      <c r="B27" s="156" t="s">
        <v>32</v>
      </c>
      <c r="C27" s="150">
        <v>268</v>
      </c>
      <c r="D27" s="151">
        <v>4.7</v>
      </c>
      <c r="E27" s="72">
        <v>17.537313432835823</v>
      </c>
      <c r="F27" s="151">
        <v>4.7</v>
      </c>
      <c r="G27" s="72">
        <v>17.537313432835823</v>
      </c>
    </row>
    <row r="28" spans="1:7" x14ac:dyDescent="0.2">
      <c r="A28" s="152" t="s">
        <v>165</v>
      </c>
      <c r="B28" s="153" t="s">
        <v>56</v>
      </c>
      <c r="C28" s="154">
        <v>680</v>
      </c>
      <c r="D28" s="155">
        <v>11.43</v>
      </c>
      <c r="E28" s="75">
        <v>16.808823529411764</v>
      </c>
      <c r="F28" s="155">
        <v>11.43</v>
      </c>
      <c r="G28" s="75">
        <v>16.808823529411764</v>
      </c>
    </row>
    <row r="29" spans="1:7" x14ac:dyDescent="0.2">
      <c r="A29" s="148" t="s">
        <v>165</v>
      </c>
      <c r="B29" s="156" t="s">
        <v>50</v>
      </c>
      <c r="C29" s="150">
        <v>5208</v>
      </c>
      <c r="D29" s="151">
        <v>87.29</v>
      </c>
      <c r="E29" s="72">
        <v>16.760752688172044</v>
      </c>
      <c r="F29" s="151">
        <v>87.29</v>
      </c>
      <c r="G29" s="72">
        <v>16.760752688172044</v>
      </c>
    </row>
    <row r="30" spans="1:7" x14ac:dyDescent="0.2">
      <c r="A30" s="152">
        <v>24</v>
      </c>
      <c r="B30" s="153" t="s">
        <v>42</v>
      </c>
      <c r="C30" s="154">
        <v>1906</v>
      </c>
      <c r="D30" s="155">
        <v>30.86</v>
      </c>
      <c r="E30" s="75">
        <v>16.190975865687303</v>
      </c>
      <c r="F30" s="155">
        <v>30.86</v>
      </c>
      <c r="G30" s="75">
        <v>16.190975865687303</v>
      </c>
    </row>
    <row r="31" spans="1:7" x14ac:dyDescent="0.2">
      <c r="A31" s="148" t="s">
        <v>89</v>
      </c>
      <c r="B31" s="156" t="s">
        <v>27</v>
      </c>
      <c r="C31" s="150">
        <v>1308</v>
      </c>
      <c r="D31" s="151">
        <v>21.119999999999997</v>
      </c>
      <c r="E31" s="72">
        <v>16.146788990825687</v>
      </c>
      <c r="F31" s="151">
        <v>21.119999999999997</v>
      </c>
      <c r="G31" s="72">
        <v>16.146788990825687</v>
      </c>
    </row>
    <row r="32" spans="1:7" x14ac:dyDescent="0.2">
      <c r="A32" s="152" t="s">
        <v>89</v>
      </c>
      <c r="B32" s="153" t="s">
        <v>49</v>
      </c>
      <c r="C32" s="154">
        <v>5262</v>
      </c>
      <c r="D32" s="155">
        <v>84.77</v>
      </c>
      <c r="E32" s="75">
        <v>16.109844165716456</v>
      </c>
      <c r="F32" s="155">
        <v>84.77</v>
      </c>
      <c r="G32" s="75">
        <v>16.109844165716456</v>
      </c>
    </row>
    <row r="33" spans="1:7" x14ac:dyDescent="0.2">
      <c r="A33" s="148" t="s">
        <v>90</v>
      </c>
      <c r="B33" s="156" t="s">
        <v>66</v>
      </c>
      <c r="C33" s="150">
        <v>3925</v>
      </c>
      <c r="D33" s="151">
        <v>62.879999999999995</v>
      </c>
      <c r="E33" s="72">
        <v>16.020382165605096</v>
      </c>
      <c r="F33" s="151"/>
      <c r="G33" s="72"/>
    </row>
    <row r="34" spans="1:7" x14ac:dyDescent="0.2">
      <c r="A34" s="152" t="s">
        <v>90</v>
      </c>
      <c r="B34" s="153" t="s">
        <v>40</v>
      </c>
      <c r="C34" s="154">
        <v>3156</v>
      </c>
      <c r="D34" s="155">
        <v>50.480000000000004</v>
      </c>
      <c r="E34" s="75">
        <v>15.994930291508238</v>
      </c>
      <c r="F34" s="155">
        <v>50.480000000000004</v>
      </c>
      <c r="G34" s="75">
        <v>15.994930291508238</v>
      </c>
    </row>
    <row r="35" spans="1:7" x14ac:dyDescent="0.2">
      <c r="A35" s="148">
        <v>29</v>
      </c>
      <c r="B35" s="156" t="s">
        <v>41</v>
      </c>
      <c r="C35" s="150">
        <v>1977</v>
      </c>
      <c r="D35" s="151">
        <v>30.5</v>
      </c>
      <c r="E35" s="72">
        <v>15.427415275670207</v>
      </c>
      <c r="F35" s="151">
        <v>30.5</v>
      </c>
      <c r="G35" s="72">
        <v>15.427415275670207</v>
      </c>
    </row>
    <row r="36" spans="1:7" x14ac:dyDescent="0.2">
      <c r="A36" s="152">
        <v>30</v>
      </c>
      <c r="B36" s="153" t="s">
        <v>31</v>
      </c>
      <c r="C36" s="154">
        <v>242</v>
      </c>
      <c r="D36" s="155">
        <v>3.67</v>
      </c>
      <c r="E36" s="75">
        <v>15.165289256198347</v>
      </c>
      <c r="F36" s="155">
        <v>3.67</v>
      </c>
      <c r="G36" s="75">
        <v>15.165289256198347</v>
      </c>
    </row>
    <row r="37" spans="1:7" x14ac:dyDescent="0.2">
      <c r="A37" s="148" t="s">
        <v>166</v>
      </c>
      <c r="B37" s="156" t="s">
        <v>15</v>
      </c>
      <c r="C37" s="150">
        <v>4674</v>
      </c>
      <c r="D37" s="151">
        <v>70.7</v>
      </c>
      <c r="E37" s="72">
        <v>15.126230209670519</v>
      </c>
      <c r="F37" s="151">
        <v>70.7</v>
      </c>
      <c r="G37" s="72">
        <v>15.126230209670519</v>
      </c>
    </row>
    <row r="38" spans="1:7" x14ac:dyDescent="0.2">
      <c r="A38" s="152" t="s">
        <v>166</v>
      </c>
      <c r="B38" s="153" t="s">
        <v>43</v>
      </c>
      <c r="C38" s="154">
        <v>1171</v>
      </c>
      <c r="D38" s="155">
        <v>17.63</v>
      </c>
      <c r="E38" s="75">
        <v>15.055508112724167</v>
      </c>
      <c r="F38" s="155">
        <v>17.63</v>
      </c>
      <c r="G38" s="75">
        <v>15.055508112724167</v>
      </c>
    </row>
    <row r="39" spans="1:7" x14ac:dyDescent="0.2">
      <c r="A39" s="148" t="s">
        <v>93</v>
      </c>
      <c r="B39" s="156" t="s">
        <v>22</v>
      </c>
      <c r="C39" s="150">
        <v>7997</v>
      </c>
      <c r="D39" s="151">
        <v>119.46000000000001</v>
      </c>
      <c r="E39" s="72">
        <v>14.938101788170567</v>
      </c>
      <c r="F39" s="151">
        <v>119.46000000000001</v>
      </c>
      <c r="G39" s="72">
        <v>14.938101788170567</v>
      </c>
    </row>
    <row r="40" spans="1:7" x14ac:dyDescent="0.2">
      <c r="A40" s="152" t="s">
        <v>93</v>
      </c>
      <c r="B40" s="153" t="s">
        <v>57</v>
      </c>
      <c r="C40" s="154">
        <v>2035</v>
      </c>
      <c r="D40" s="155">
        <v>30.380000000000003</v>
      </c>
      <c r="E40" s="75">
        <v>14.92874692874693</v>
      </c>
      <c r="F40" s="155">
        <v>30.380000000000003</v>
      </c>
      <c r="G40" s="75">
        <v>14.92874692874693</v>
      </c>
    </row>
    <row r="41" spans="1:7" x14ac:dyDescent="0.2">
      <c r="A41" s="148">
        <v>35</v>
      </c>
      <c r="B41" s="156" t="s">
        <v>18</v>
      </c>
      <c r="C41" s="150">
        <v>13430</v>
      </c>
      <c r="D41" s="151">
        <v>194.59999999999997</v>
      </c>
      <c r="E41" s="72">
        <v>14.489947877885328</v>
      </c>
      <c r="F41" s="151">
        <v>194.59999999999997</v>
      </c>
      <c r="G41" s="72">
        <v>14.489947877885328</v>
      </c>
    </row>
    <row r="42" spans="1:7" x14ac:dyDescent="0.2">
      <c r="A42" s="152" t="s">
        <v>141</v>
      </c>
      <c r="B42" s="153" t="s">
        <v>13</v>
      </c>
      <c r="C42" s="154">
        <v>139875</v>
      </c>
      <c r="D42" s="155">
        <v>2017.93</v>
      </c>
      <c r="E42" s="75">
        <v>14.426666666666668</v>
      </c>
      <c r="F42" s="155">
        <v>1626.27</v>
      </c>
      <c r="G42" s="75">
        <v>11.626595174262734</v>
      </c>
    </row>
    <row r="43" spans="1:7" x14ac:dyDescent="0.2">
      <c r="A43" s="148" t="s">
        <v>141</v>
      </c>
      <c r="B43" s="156" t="s">
        <v>20</v>
      </c>
      <c r="C43" s="150">
        <v>3669</v>
      </c>
      <c r="D43" s="151">
        <v>52.8</v>
      </c>
      <c r="E43" s="72">
        <v>14.390842191332787</v>
      </c>
      <c r="F43" s="151">
        <v>23.880000000000003</v>
      </c>
      <c r="G43" s="72">
        <v>6.5085854456255117</v>
      </c>
    </row>
    <row r="44" spans="1:7" x14ac:dyDescent="0.2">
      <c r="A44" s="152">
        <v>38</v>
      </c>
      <c r="B44" s="153" t="s">
        <v>14</v>
      </c>
      <c r="C44" s="154">
        <v>39810</v>
      </c>
      <c r="D44" s="155">
        <v>563.42000000000007</v>
      </c>
      <c r="E44" s="75">
        <v>14.152725445867874</v>
      </c>
      <c r="F44" s="155">
        <v>510.95000000000005</v>
      </c>
      <c r="G44" s="75">
        <v>12.834714895754837</v>
      </c>
    </row>
    <row r="45" spans="1:7" x14ac:dyDescent="0.2">
      <c r="A45" s="148">
        <v>39</v>
      </c>
      <c r="B45" s="156" t="s">
        <v>26</v>
      </c>
      <c r="C45" s="150">
        <v>1678</v>
      </c>
      <c r="D45" s="151">
        <v>23.62</v>
      </c>
      <c r="E45" s="72">
        <v>14.076281287246722</v>
      </c>
      <c r="F45" s="151">
        <v>23.62</v>
      </c>
      <c r="G45" s="72">
        <v>14.076281287246722</v>
      </c>
    </row>
    <row r="46" spans="1:7" x14ac:dyDescent="0.2">
      <c r="A46" s="152">
        <v>40</v>
      </c>
      <c r="B46" s="153" t="s">
        <v>23</v>
      </c>
      <c r="C46" s="154">
        <v>765</v>
      </c>
      <c r="D46" s="155">
        <v>10.65</v>
      </c>
      <c r="E46" s="75">
        <v>13.921568627450981</v>
      </c>
      <c r="F46" s="155">
        <v>10.65</v>
      </c>
      <c r="G46" s="75">
        <v>13.921568627450981</v>
      </c>
    </row>
    <row r="47" spans="1:7" x14ac:dyDescent="0.2">
      <c r="A47" s="148">
        <v>41</v>
      </c>
      <c r="B47" s="156" t="s">
        <v>39</v>
      </c>
      <c r="C47" s="150">
        <v>19893</v>
      </c>
      <c r="D47" s="151">
        <v>273.65999999999997</v>
      </c>
      <c r="E47" s="72">
        <v>13.756597798220477</v>
      </c>
      <c r="F47" s="151">
        <v>237.54</v>
      </c>
      <c r="G47" s="72">
        <v>11.940883727944502</v>
      </c>
    </row>
    <row r="48" spans="1:7" x14ac:dyDescent="0.2">
      <c r="A48" s="152">
        <v>42</v>
      </c>
      <c r="B48" s="153" t="s">
        <v>63</v>
      </c>
      <c r="C48" s="154">
        <v>1280</v>
      </c>
      <c r="D48" s="155">
        <v>17.119999999999997</v>
      </c>
      <c r="E48" s="75">
        <v>13.374999999999998</v>
      </c>
      <c r="F48" s="155">
        <v>17.119999999999997</v>
      </c>
      <c r="G48" s="75">
        <v>13.374999999999998</v>
      </c>
    </row>
    <row r="49" spans="1:7" x14ac:dyDescent="0.2">
      <c r="A49" s="148" t="s">
        <v>167</v>
      </c>
      <c r="B49" s="156" t="s">
        <v>19</v>
      </c>
      <c r="C49" s="150">
        <v>22059</v>
      </c>
      <c r="D49" s="151">
        <v>292.36</v>
      </c>
      <c r="E49" s="72">
        <v>13.253547304954894</v>
      </c>
      <c r="F49" s="151">
        <v>181.18</v>
      </c>
      <c r="G49" s="72">
        <v>8.2134276259123258</v>
      </c>
    </row>
    <row r="50" spans="1:7" x14ac:dyDescent="0.2">
      <c r="A50" s="152" t="s">
        <v>167</v>
      </c>
      <c r="B50" s="153" t="s">
        <v>52</v>
      </c>
      <c r="C50" s="154">
        <v>4523</v>
      </c>
      <c r="D50" s="155">
        <v>59.94</v>
      </c>
      <c r="E50" s="75">
        <v>13.252266195003315</v>
      </c>
      <c r="F50" s="155">
        <v>36.24</v>
      </c>
      <c r="G50" s="75">
        <v>8.0123811629449477</v>
      </c>
    </row>
    <row r="51" spans="1:7" x14ac:dyDescent="0.2">
      <c r="A51" s="148" t="s">
        <v>168</v>
      </c>
      <c r="B51" s="156" t="s">
        <v>68</v>
      </c>
      <c r="C51" s="150">
        <v>2573</v>
      </c>
      <c r="D51" s="151">
        <v>33.83</v>
      </c>
      <c r="E51" s="72">
        <v>13.148076175670422</v>
      </c>
      <c r="F51" s="151"/>
      <c r="G51" s="72"/>
    </row>
    <row r="52" spans="1:7" x14ac:dyDescent="0.2">
      <c r="A52" s="152" t="s">
        <v>168</v>
      </c>
      <c r="B52" s="153" t="s">
        <v>54</v>
      </c>
      <c r="C52" s="154">
        <v>2547</v>
      </c>
      <c r="D52" s="155">
        <v>33.46</v>
      </c>
      <c r="E52" s="75">
        <v>13.137023949744798</v>
      </c>
      <c r="F52" s="155">
        <v>33.46</v>
      </c>
      <c r="G52" s="75">
        <v>13.137023949744798</v>
      </c>
    </row>
    <row r="53" spans="1:7" x14ac:dyDescent="0.2">
      <c r="A53" s="148">
        <v>47</v>
      </c>
      <c r="B53" s="156" t="s">
        <v>36</v>
      </c>
      <c r="C53" s="150">
        <v>1258</v>
      </c>
      <c r="D53" s="151">
        <v>15.89</v>
      </c>
      <c r="E53" s="72">
        <v>12.631160572337043</v>
      </c>
      <c r="F53" s="151">
        <v>15.89</v>
      </c>
      <c r="G53" s="72">
        <v>12.631160572337043</v>
      </c>
    </row>
    <row r="54" spans="1:7" x14ac:dyDescent="0.2">
      <c r="A54" s="152">
        <v>48</v>
      </c>
      <c r="B54" s="153" t="s">
        <v>48</v>
      </c>
      <c r="C54" s="154">
        <v>592</v>
      </c>
      <c r="D54" s="155">
        <v>6.5600000000000005</v>
      </c>
      <c r="E54" s="75">
        <v>11.081081081081082</v>
      </c>
      <c r="F54" s="155">
        <v>6.5600000000000005</v>
      </c>
      <c r="G54" s="75">
        <v>11.081081081081082</v>
      </c>
    </row>
    <row r="55" spans="1:7" x14ac:dyDescent="0.2">
      <c r="A55" s="148">
        <v>49</v>
      </c>
      <c r="B55" s="156" t="s">
        <v>28</v>
      </c>
      <c r="C55" s="150">
        <v>653</v>
      </c>
      <c r="D55" s="151">
        <v>7.2</v>
      </c>
      <c r="E55" s="72">
        <v>11.026033690658501</v>
      </c>
      <c r="F55" s="151">
        <v>7.2</v>
      </c>
      <c r="G55" s="72">
        <v>11.026033690658501</v>
      </c>
    </row>
    <row r="56" spans="1:7" x14ac:dyDescent="0.2">
      <c r="A56" s="152">
        <v>50</v>
      </c>
      <c r="B56" s="153" t="s">
        <v>21</v>
      </c>
      <c r="C56" s="154">
        <v>1396</v>
      </c>
      <c r="D56" s="155">
        <v>15.25</v>
      </c>
      <c r="E56" s="75">
        <v>10.924068767908309</v>
      </c>
      <c r="F56" s="155">
        <v>15.25</v>
      </c>
      <c r="G56" s="75">
        <v>10.924068767908309</v>
      </c>
    </row>
    <row r="57" spans="1:7" x14ac:dyDescent="0.2">
      <c r="A57" s="148">
        <v>51</v>
      </c>
      <c r="B57" s="156" t="s">
        <v>47</v>
      </c>
      <c r="C57" s="150">
        <v>1393</v>
      </c>
      <c r="D57" s="151">
        <v>14.73</v>
      </c>
      <c r="E57" s="72">
        <v>10.57430007178751</v>
      </c>
      <c r="F57" s="151">
        <v>14.73</v>
      </c>
      <c r="G57" s="72">
        <v>10.57430007178751</v>
      </c>
    </row>
    <row r="58" spans="1:7" x14ac:dyDescent="0.2">
      <c r="A58" s="152">
        <v>52</v>
      </c>
      <c r="B58" s="153" t="s">
        <v>61</v>
      </c>
      <c r="C58" s="154">
        <v>535</v>
      </c>
      <c r="D58" s="155">
        <v>5.3100000000000005</v>
      </c>
      <c r="E58" s="75">
        <v>9.925233644859814</v>
      </c>
      <c r="F58" s="155">
        <v>5.3100000000000005</v>
      </c>
      <c r="G58" s="75">
        <v>9.925233644859814</v>
      </c>
    </row>
    <row r="59" spans="1:7" x14ac:dyDescent="0.2">
      <c r="A59" s="148" t="s">
        <v>169</v>
      </c>
      <c r="B59" s="156" t="s">
        <v>55</v>
      </c>
      <c r="C59" s="150">
        <v>877</v>
      </c>
      <c r="D59" s="151">
        <v>8.4</v>
      </c>
      <c r="E59" s="72">
        <v>9.5781071835803875</v>
      </c>
      <c r="F59" s="151">
        <v>8.4</v>
      </c>
      <c r="G59" s="72">
        <v>9.5781071835803875</v>
      </c>
    </row>
    <row r="60" spans="1:7" x14ac:dyDescent="0.2">
      <c r="A60" s="152" t="s">
        <v>169</v>
      </c>
      <c r="B60" s="153" t="s">
        <v>34</v>
      </c>
      <c r="C60" s="154">
        <v>235</v>
      </c>
      <c r="D60" s="155">
        <v>2.25</v>
      </c>
      <c r="E60" s="75">
        <v>9.5744680851063837</v>
      </c>
      <c r="F60" s="155">
        <v>2.25</v>
      </c>
      <c r="G60" s="75">
        <v>9.5744680851063837</v>
      </c>
    </row>
    <row r="61" spans="1:7" x14ac:dyDescent="0.2">
      <c r="A61" s="148">
        <v>55</v>
      </c>
      <c r="B61" s="156" t="s">
        <v>46</v>
      </c>
      <c r="C61" s="150">
        <v>379</v>
      </c>
      <c r="D61" s="151">
        <v>3.43</v>
      </c>
      <c r="E61" s="72">
        <v>9.050131926121372</v>
      </c>
      <c r="F61" s="151">
        <v>3.43</v>
      </c>
      <c r="G61" s="72">
        <v>9.050131926121372</v>
      </c>
    </row>
    <row r="62" spans="1:7" s="6" customFormat="1" ht="13.5" thickBot="1" x14ac:dyDescent="0.25">
      <c r="A62" s="157"/>
      <c r="B62" s="158" t="s">
        <v>170</v>
      </c>
      <c r="C62" s="159">
        <v>386581</v>
      </c>
      <c r="D62" s="160">
        <v>5941.733299999999</v>
      </c>
      <c r="E62" s="161">
        <v>15.369956878377362</v>
      </c>
      <c r="F62" s="160">
        <v>5027.8732999999993</v>
      </c>
      <c r="G62" s="161">
        <v>13.00600210563892</v>
      </c>
    </row>
    <row r="63" spans="1:7" ht="13.5" thickTop="1" x14ac:dyDescent="0.2"/>
  </sheetData>
  <sheetProtection algorithmName="SHA-512" hashValue="x2oDm7Fepfgt+fWrE9yDMj92hc/2yGq3NWoX8KYL4aLTvLZbrmPbB9lR0viFmxue1Y0u52XIjny5JUv6A/t0Lg==" saltValue="PUPb/KZzYgJOGGkEQmN2tw==" spinCount="100000" sheet="1" objects="1" scenarios="1" insertColumns="0" insertRows="0" sort="0" autoFilter="0" pivotTables="0"/>
  <sortState xmlns:xlrd2="http://schemas.microsoft.com/office/spreadsheetml/2017/richdata2" ref="B7:G61">
    <sortCondition descending="1" ref="E7:E61"/>
  </sortState>
  <mergeCells count="2"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88B0-872F-43C2-9728-6ED81E018B89}">
  <dimension ref="A1:N60"/>
  <sheetViews>
    <sheetView workbookViewId="0">
      <selection activeCell="J53" sqref="J53"/>
    </sheetView>
  </sheetViews>
  <sheetFormatPr defaultRowHeight="15" x14ac:dyDescent="0.25"/>
  <cols>
    <col min="1" max="1" width="9.140625" style="5"/>
    <col min="2" max="2" width="32.28515625" style="5" customWidth="1"/>
    <col min="3" max="3" width="12.7109375" style="5" customWidth="1"/>
    <col min="4" max="4" width="14.7109375" style="5" customWidth="1"/>
    <col min="5" max="5" width="14.140625" style="5" customWidth="1"/>
    <col min="6" max="6" width="13.5703125" style="5" customWidth="1"/>
    <col min="7" max="7" width="13.42578125" style="5" customWidth="1"/>
    <col min="8" max="16384" width="9.140625" style="5"/>
  </cols>
  <sheetData>
    <row r="1" spans="1:14" s="6" customFormat="1" ht="12.75" x14ac:dyDescent="0.2">
      <c r="A1" s="6" t="s">
        <v>171</v>
      </c>
      <c r="B1" s="10"/>
      <c r="C1" s="11"/>
      <c r="D1" s="11"/>
      <c r="E1" s="11"/>
      <c r="F1" s="11"/>
      <c r="G1" s="11"/>
      <c r="I1" s="6">
        <v>-1</v>
      </c>
      <c r="K1" s="6">
        <v>1000</v>
      </c>
    </row>
    <row r="2" spans="1:14" s="3" customFormat="1" ht="12.75" x14ac:dyDescent="0.2">
      <c r="A2" s="6" t="s">
        <v>172</v>
      </c>
      <c r="B2" s="12"/>
      <c r="C2" s="13"/>
      <c r="D2" s="13"/>
      <c r="E2" s="13"/>
      <c r="F2" s="13"/>
      <c r="G2" s="13"/>
    </row>
    <row r="3" spans="1:14" s="3" customFormat="1" ht="12.75" x14ac:dyDescent="0.2">
      <c r="A3" s="6" t="s">
        <v>173</v>
      </c>
      <c r="B3" s="12"/>
      <c r="C3" s="13"/>
      <c r="D3" s="13"/>
      <c r="E3" s="13"/>
      <c r="F3" s="13"/>
      <c r="G3" s="13"/>
    </row>
    <row r="4" spans="1:14" s="8" customFormat="1" x14ac:dyDescent="0.25">
      <c r="B4" s="9"/>
      <c r="C4" s="14"/>
      <c r="D4" s="14"/>
      <c r="E4" s="14"/>
      <c r="F4" s="14"/>
      <c r="G4" s="14"/>
      <c r="J4" s="5"/>
      <c r="K4" s="5"/>
      <c r="L4" s="5"/>
      <c r="M4" s="5"/>
      <c r="N4" s="5"/>
    </row>
    <row r="5" spans="1:14" s="8" customFormat="1" ht="20.100000000000001" customHeight="1" x14ac:dyDescent="0.25">
      <c r="A5" s="398" t="s">
        <v>174</v>
      </c>
      <c r="B5" s="400" t="s">
        <v>4</v>
      </c>
      <c r="C5" s="400" t="s">
        <v>175</v>
      </c>
      <c r="D5" s="402" t="s">
        <v>176</v>
      </c>
      <c r="E5" s="403"/>
      <c r="F5" s="402" t="s">
        <v>177</v>
      </c>
      <c r="G5" s="403"/>
      <c r="J5" s="5"/>
      <c r="K5" s="5"/>
      <c r="L5" s="5"/>
      <c r="M5" s="5"/>
      <c r="N5" s="5"/>
    </row>
    <row r="6" spans="1:14" s="8" customFormat="1" ht="20.100000000000001" customHeight="1" x14ac:dyDescent="0.25">
      <c r="A6" s="399"/>
      <c r="B6" s="401"/>
      <c r="C6" s="401"/>
      <c r="D6" s="15" t="s">
        <v>178</v>
      </c>
      <c r="E6" s="16" t="s">
        <v>179</v>
      </c>
      <c r="F6" s="15" t="s">
        <v>178</v>
      </c>
      <c r="G6" s="16" t="s">
        <v>179</v>
      </c>
      <c r="J6" s="4"/>
      <c r="K6" s="37"/>
      <c r="L6" s="37"/>
      <c r="M6" s="37"/>
      <c r="N6" s="37"/>
    </row>
    <row r="7" spans="1:14" x14ac:dyDescent="0.25">
      <c r="A7" s="136" t="s">
        <v>180</v>
      </c>
      <c r="B7" s="186" t="s">
        <v>22</v>
      </c>
      <c r="C7" s="150">
        <v>-202590.98199999999</v>
      </c>
      <c r="D7" s="188">
        <v>1221110.5689999999</v>
      </c>
      <c r="E7" s="71">
        <v>1147322.5989999999</v>
      </c>
      <c r="F7" s="190">
        <v>0.16590715627488767</v>
      </c>
      <c r="G7" s="45">
        <v>0.17657717382763766</v>
      </c>
    </row>
    <row r="8" spans="1:14" x14ac:dyDescent="0.25">
      <c r="A8" s="138" t="s">
        <v>180</v>
      </c>
      <c r="B8" s="187" t="s">
        <v>39</v>
      </c>
      <c r="C8" s="154">
        <v>-432081.30099999998</v>
      </c>
      <c r="D8" s="189">
        <v>2613686.8420000002</v>
      </c>
      <c r="E8" s="74">
        <v>2348235.2480000001</v>
      </c>
      <c r="F8" s="191">
        <v>0.1653148701890278</v>
      </c>
      <c r="G8" s="46">
        <v>0.18400256165475973</v>
      </c>
    </row>
    <row r="9" spans="1:14" x14ac:dyDescent="0.25">
      <c r="A9" s="136" t="s">
        <v>181</v>
      </c>
      <c r="B9" s="186" t="s">
        <v>25</v>
      </c>
      <c r="C9" s="150">
        <v>-32341.984</v>
      </c>
      <c r="D9" s="188">
        <v>213149.83600000001</v>
      </c>
      <c r="E9" s="71">
        <v>185171.46100000001</v>
      </c>
      <c r="F9" s="190">
        <v>0.15173356267560065</v>
      </c>
      <c r="G9" s="45">
        <v>0.17465965773203032</v>
      </c>
    </row>
    <row r="10" spans="1:14" x14ac:dyDescent="0.25">
      <c r="A10" s="138" t="s">
        <v>181</v>
      </c>
      <c r="B10" s="187" t="s">
        <v>27</v>
      </c>
      <c r="C10" s="154">
        <v>-42018.1</v>
      </c>
      <c r="D10" s="189">
        <v>283458.25799999997</v>
      </c>
      <c r="E10" s="74">
        <v>241949.26199999999</v>
      </c>
      <c r="F10" s="191">
        <v>0.14823381861042834</v>
      </c>
      <c r="G10" s="46">
        <v>0.1736649231854239</v>
      </c>
    </row>
    <row r="11" spans="1:14" x14ac:dyDescent="0.25">
      <c r="A11" s="136" t="s">
        <v>156</v>
      </c>
      <c r="B11" s="186" t="s">
        <v>60</v>
      </c>
      <c r="C11" s="150">
        <v>-110172.073</v>
      </c>
      <c r="D11" s="188">
        <v>761159.478</v>
      </c>
      <c r="E11" s="71">
        <v>650542.478</v>
      </c>
      <c r="F11" s="190">
        <v>0.14474243070517215</v>
      </c>
      <c r="G11" s="45">
        <v>0.16935415707012449</v>
      </c>
    </row>
    <row r="12" spans="1:14" x14ac:dyDescent="0.25">
      <c r="A12" s="138" t="s">
        <v>156</v>
      </c>
      <c r="B12" s="187" t="s">
        <v>26</v>
      </c>
      <c r="C12" s="154">
        <v>-38329.712</v>
      </c>
      <c r="D12" s="189">
        <v>272160.85100000002</v>
      </c>
      <c r="E12" s="74">
        <v>248574.76699999999</v>
      </c>
      <c r="F12" s="191">
        <v>0.14083477421225435</v>
      </c>
      <c r="G12" s="46">
        <v>0.15419791985563844</v>
      </c>
    </row>
    <row r="13" spans="1:14" x14ac:dyDescent="0.25">
      <c r="A13" s="136" t="s">
        <v>182</v>
      </c>
      <c r="B13" s="186" t="s">
        <v>16</v>
      </c>
      <c r="C13" s="150">
        <v>-399858.93199999997</v>
      </c>
      <c r="D13" s="188">
        <v>3000550.5830000001</v>
      </c>
      <c r="E13" s="71">
        <v>2664070.1869999999</v>
      </c>
      <c r="F13" s="190">
        <v>0.13326185342965105</v>
      </c>
      <c r="G13" s="45">
        <v>0.15009324226937118</v>
      </c>
    </row>
    <row r="14" spans="1:14" x14ac:dyDescent="0.25">
      <c r="A14" s="138" t="s">
        <v>182</v>
      </c>
      <c r="B14" s="187" t="s">
        <v>20</v>
      </c>
      <c r="C14" s="154">
        <v>-35733.445</v>
      </c>
      <c r="D14" s="189">
        <v>269123.83100000001</v>
      </c>
      <c r="E14" s="74">
        <v>238122.70699999999</v>
      </c>
      <c r="F14" s="191">
        <v>0.13277696318168122</v>
      </c>
      <c r="G14" s="46">
        <v>0.15006315630369513</v>
      </c>
    </row>
    <row r="15" spans="1:14" x14ac:dyDescent="0.25">
      <c r="A15" s="136" t="s">
        <v>182</v>
      </c>
      <c r="B15" s="186" t="s">
        <v>38</v>
      </c>
      <c r="C15" s="150">
        <v>-121086.44</v>
      </c>
      <c r="D15" s="188">
        <v>936361.39099999995</v>
      </c>
      <c r="E15" s="71">
        <v>861832.64300000004</v>
      </c>
      <c r="F15" s="190">
        <v>0.12931592562854827</v>
      </c>
      <c r="G15" s="45">
        <v>0.14049878591103679</v>
      </c>
    </row>
    <row r="16" spans="1:14" x14ac:dyDescent="0.25">
      <c r="A16" s="138" t="s">
        <v>182</v>
      </c>
      <c r="B16" s="187" t="s">
        <v>36</v>
      </c>
      <c r="C16" s="154">
        <v>-22765.353999999999</v>
      </c>
      <c r="D16" s="189">
        <v>176218.22399999999</v>
      </c>
      <c r="E16" s="74">
        <v>164833.42800000001</v>
      </c>
      <c r="F16" s="191">
        <v>0.12918842037586306</v>
      </c>
      <c r="G16" s="46">
        <v>0.13811126951749131</v>
      </c>
    </row>
    <row r="17" spans="1:7" x14ac:dyDescent="0.25">
      <c r="A17" s="136" t="s">
        <v>182</v>
      </c>
      <c r="B17" s="186" t="s">
        <v>19</v>
      </c>
      <c r="C17" s="150">
        <v>-226160.16500000001</v>
      </c>
      <c r="D17" s="188">
        <v>1755427.3729999999</v>
      </c>
      <c r="E17" s="71">
        <v>1656023.081</v>
      </c>
      <c r="F17" s="190">
        <v>0.12883481736615257</v>
      </c>
      <c r="G17" s="45">
        <v>0.136568244485718</v>
      </c>
    </row>
    <row r="18" spans="1:7" x14ac:dyDescent="0.25">
      <c r="A18" s="138" t="s">
        <v>183</v>
      </c>
      <c r="B18" s="187" t="s">
        <v>56</v>
      </c>
      <c r="C18" s="154">
        <v>-16122.846</v>
      </c>
      <c r="D18" s="189">
        <v>130209.33</v>
      </c>
      <c r="E18" s="74">
        <v>121682.838</v>
      </c>
      <c r="F18" s="191">
        <v>0.12382250949298333</v>
      </c>
      <c r="G18" s="46">
        <v>0.13249893136121627</v>
      </c>
    </row>
    <row r="19" spans="1:7" x14ac:dyDescent="0.25">
      <c r="A19" s="136" t="s">
        <v>183</v>
      </c>
      <c r="B19" s="186" t="s">
        <v>57</v>
      </c>
      <c r="C19" s="150">
        <v>-43852.51</v>
      </c>
      <c r="D19" s="188">
        <v>354550.74800000002</v>
      </c>
      <c r="E19" s="71">
        <v>330180.56</v>
      </c>
      <c r="F19" s="190">
        <v>0.12368472002208271</v>
      </c>
      <c r="G19" s="45">
        <v>0.13281372470868666</v>
      </c>
    </row>
    <row r="20" spans="1:7" x14ac:dyDescent="0.25">
      <c r="A20" s="138" t="s">
        <v>183</v>
      </c>
      <c r="B20" s="187" t="s">
        <v>30</v>
      </c>
      <c r="C20" s="154">
        <v>-69794.436000000002</v>
      </c>
      <c r="D20" s="189">
        <v>575348.87600000005</v>
      </c>
      <c r="E20" s="74">
        <v>519188.61200000002</v>
      </c>
      <c r="F20" s="191">
        <v>0.12130802528933766</v>
      </c>
      <c r="G20" s="46">
        <v>0.13442982836457129</v>
      </c>
    </row>
    <row r="21" spans="1:7" x14ac:dyDescent="0.25">
      <c r="A21" s="136" t="s">
        <v>183</v>
      </c>
      <c r="B21" s="186" t="s">
        <v>41</v>
      </c>
      <c r="C21" s="150">
        <v>-46950.319000000003</v>
      </c>
      <c r="D21" s="188">
        <v>397195.33</v>
      </c>
      <c r="E21" s="71">
        <v>338316.13</v>
      </c>
      <c r="F21" s="190">
        <v>0.1182046098074718</v>
      </c>
      <c r="G21" s="45">
        <v>0.13877647217116135</v>
      </c>
    </row>
    <row r="22" spans="1:7" x14ac:dyDescent="0.25">
      <c r="A22" s="138" t="s">
        <v>183</v>
      </c>
      <c r="B22" s="187" t="s">
        <v>52</v>
      </c>
      <c r="C22" s="154">
        <v>-42906.391000000003</v>
      </c>
      <c r="D22" s="189">
        <v>367992.58100000001</v>
      </c>
      <c r="E22" s="74">
        <v>355168.58100000001</v>
      </c>
      <c r="F22" s="191">
        <v>0.11659580441378518</v>
      </c>
      <c r="G22" s="46">
        <v>0.12080570550242449</v>
      </c>
    </row>
    <row r="23" spans="1:7" x14ac:dyDescent="0.25">
      <c r="A23" s="136" t="s">
        <v>183</v>
      </c>
      <c r="B23" s="186" t="s">
        <v>21</v>
      </c>
      <c r="C23" s="150">
        <v>-22600.75</v>
      </c>
      <c r="D23" s="188">
        <v>194117.49299999999</v>
      </c>
      <c r="E23" s="71">
        <v>176892.16500000001</v>
      </c>
      <c r="F23" s="190">
        <v>0.11642819846225812</v>
      </c>
      <c r="G23" s="45">
        <v>0.12776569273150115</v>
      </c>
    </row>
    <row r="24" spans="1:7" x14ac:dyDescent="0.25">
      <c r="A24" s="138" t="s">
        <v>184</v>
      </c>
      <c r="B24" s="187" t="s">
        <v>44</v>
      </c>
      <c r="C24" s="154">
        <v>-29213.119999999999</v>
      </c>
      <c r="D24" s="189">
        <v>256436.421</v>
      </c>
      <c r="E24" s="74">
        <v>223565.889</v>
      </c>
      <c r="F24" s="191">
        <v>0.11391954343334093</v>
      </c>
      <c r="G24" s="46">
        <v>0.13066895012771829</v>
      </c>
    </row>
    <row r="25" spans="1:7" x14ac:dyDescent="0.25">
      <c r="A25" s="136" t="s">
        <v>184</v>
      </c>
      <c r="B25" s="186" t="s">
        <v>24</v>
      </c>
      <c r="C25" s="150">
        <v>-88700.194000000003</v>
      </c>
      <c r="D25" s="188">
        <v>783273.43</v>
      </c>
      <c r="E25" s="71">
        <v>682606.18599999999</v>
      </c>
      <c r="F25" s="190">
        <v>0.11324295016620185</v>
      </c>
      <c r="G25" s="45">
        <v>0.12994343710796666</v>
      </c>
    </row>
    <row r="26" spans="1:7" x14ac:dyDescent="0.25">
      <c r="A26" s="138" t="s">
        <v>184</v>
      </c>
      <c r="B26" s="187" t="s">
        <v>14</v>
      </c>
      <c r="C26" s="154">
        <v>-697945.27300000004</v>
      </c>
      <c r="D26" s="189">
        <v>6203491.5209999997</v>
      </c>
      <c r="E26" s="74">
        <v>5717551.8449999997</v>
      </c>
      <c r="F26" s="191">
        <v>0.11250845925029837</v>
      </c>
      <c r="G26" s="46">
        <v>0.12207065050233926</v>
      </c>
    </row>
    <row r="27" spans="1:7" x14ac:dyDescent="0.25">
      <c r="A27" s="136" t="s">
        <v>184</v>
      </c>
      <c r="B27" s="186" t="s">
        <v>23</v>
      </c>
      <c r="C27" s="150">
        <v>-15974.242</v>
      </c>
      <c r="D27" s="188">
        <v>145236.18599999999</v>
      </c>
      <c r="E27" s="71">
        <v>134598.30600000001</v>
      </c>
      <c r="F27" s="190">
        <v>0.10998803011805887</v>
      </c>
      <c r="G27" s="45">
        <v>0.11868085472041527</v>
      </c>
    </row>
    <row r="28" spans="1:7" x14ac:dyDescent="0.25">
      <c r="A28" s="138" t="s">
        <v>184</v>
      </c>
      <c r="B28" s="187" t="s">
        <v>42</v>
      </c>
      <c r="C28" s="154">
        <v>-34206.680999999997</v>
      </c>
      <c r="D28" s="189">
        <v>315544.12199999997</v>
      </c>
      <c r="E28" s="74">
        <v>274686.978</v>
      </c>
      <c r="F28" s="191">
        <v>0.10840538173612374</v>
      </c>
      <c r="G28" s="46">
        <v>0.1245296782871156</v>
      </c>
    </row>
    <row r="29" spans="1:7" x14ac:dyDescent="0.25">
      <c r="A29" s="136" t="s">
        <v>184</v>
      </c>
      <c r="B29" s="186" t="s">
        <v>55</v>
      </c>
      <c r="C29" s="150">
        <v>-10427.755999999999</v>
      </c>
      <c r="D29" s="188">
        <v>98114.32</v>
      </c>
      <c r="E29" s="71">
        <v>91132.228000000003</v>
      </c>
      <c r="F29" s="190">
        <v>0.10628169262142366</v>
      </c>
      <c r="G29" s="45">
        <v>0.11442446024692823</v>
      </c>
    </row>
    <row r="30" spans="1:7" x14ac:dyDescent="0.25">
      <c r="A30" s="138" t="s">
        <v>185</v>
      </c>
      <c r="B30" s="187" t="s">
        <v>51</v>
      </c>
      <c r="C30" s="154">
        <v>-18439.376</v>
      </c>
      <c r="D30" s="189">
        <v>178101.663</v>
      </c>
      <c r="E30" s="74">
        <v>153352.10699999999</v>
      </c>
      <c r="F30" s="191">
        <v>0.1035328681911297</v>
      </c>
      <c r="G30" s="46">
        <v>0.1202420779259329</v>
      </c>
    </row>
    <row r="31" spans="1:7" x14ac:dyDescent="0.25">
      <c r="A31" s="136" t="s">
        <v>185</v>
      </c>
      <c r="B31" s="186" t="s">
        <v>17</v>
      </c>
      <c r="C31" s="150">
        <v>-553721.88800000004</v>
      </c>
      <c r="D31" s="188">
        <v>5360996.59</v>
      </c>
      <c r="E31" s="71">
        <v>5048303.7130000005</v>
      </c>
      <c r="F31" s="190">
        <v>0.10328711811398485</v>
      </c>
      <c r="G31" s="45">
        <v>0.10968474154478827</v>
      </c>
    </row>
    <row r="32" spans="1:7" x14ac:dyDescent="0.25">
      <c r="A32" s="138" t="s">
        <v>185</v>
      </c>
      <c r="B32" s="187" t="s">
        <v>43</v>
      </c>
      <c r="C32" s="154">
        <v>-21167.012999999999</v>
      </c>
      <c r="D32" s="189">
        <v>209121.772</v>
      </c>
      <c r="E32" s="74">
        <v>193133.36799999999</v>
      </c>
      <c r="F32" s="191">
        <v>0.10121860004131947</v>
      </c>
      <c r="G32" s="46">
        <v>0.10959790749364449</v>
      </c>
    </row>
    <row r="33" spans="1:7" x14ac:dyDescent="0.25">
      <c r="A33" s="136" t="s">
        <v>185</v>
      </c>
      <c r="B33" s="186" t="s">
        <v>29</v>
      </c>
      <c r="C33" s="150">
        <v>-19045.212</v>
      </c>
      <c r="D33" s="188">
        <v>190475.745</v>
      </c>
      <c r="E33" s="71">
        <v>186475.74900000001</v>
      </c>
      <c r="F33" s="190">
        <v>9.9987596845992122E-2</v>
      </c>
      <c r="G33" s="45">
        <v>0.10213237969083047</v>
      </c>
    </row>
    <row r="34" spans="1:7" x14ac:dyDescent="0.25">
      <c r="A34" s="138" t="s">
        <v>185</v>
      </c>
      <c r="B34" s="187" t="s">
        <v>50</v>
      </c>
      <c r="C34" s="154">
        <v>-99747.982000000004</v>
      </c>
      <c r="D34" s="189">
        <v>998669.47</v>
      </c>
      <c r="E34" s="74">
        <v>899578.64199999999</v>
      </c>
      <c r="F34" s="191">
        <v>9.9880876502613028E-2</v>
      </c>
      <c r="G34" s="46">
        <v>0.11088300382302763</v>
      </c>
    </row>
    <row r="35" spans="1:7" x14ac:dyDescent="0.25">
      <c r="A35" s="136" t="s">
        <v>185</v>
      </c>
      <c r="B35" s="186" t="s">
        <v>18</v>
      </c>
      <c r="C35" s="150">
        <v>-253320.35</v>
      </c>
      <c r="D35" s="188">
        <v>2550063.6630000002</v>
      </c>
      <c r="E35" s="71">
        <v>2200793.5079999999</v>
      </c>
      <c r="F35" s="190">
        <v>9.9338833643856359E-2</v>
      </c>
      <c r="G35" s="45">
        <v>0.11510409726272239</v>
      </c>
    </row>
    <row r="36" spans="1:7" x14ac:dyDescent="0.25">
      <c r="A36" s="138" t="s">
        <v>185</v>
      </c>
      <c r="B36" s="187" t="s">
        <v>53</v>
      </c>
      <c r="C36" s="154">
        <v>-236730.31599999999</v>
      </c>
      <c r="D36" s="189">
        <v>2405005.1630000002</v>
      </c>
      <c r="E36" s="74">
        <v>2156162.88</v>
      </c>
      <c r="F36" s="191">
        <v>9.8432352512999574E-2</v>
      </c>
      <c r="G36" s="46">
        <v>0.10979240863287656</v>
      </c>
    </row>
    <row r="37" spans="1:7" x14ac:dyDescent="0.25">
      <c r="A37" s="136" t="s">
        <v>185</v>
      </c>
      <c r="B37" s="186" t="s">
        <v>15</v>
      </c>
      <c r="C37" s="150">
        <v>-90114.093999999997</v>
      </c>
      <c r="D37" s="188">
        <v>918083.848</v>
      </c>
      <c r="E37" s="71">
        <v>895932.89800000004</v>
      </c>
      <c r="F37" s="190">
        <v>9.8154535880692242E-2</v>
      </c>
      <c r="G37" s="45">
        <v>0.1005812982212871</v>
      </c>
    </row>
    <row r="38" spans="1:7" x14ac:dyDescent="0.25">
      <c r="A38" s="138" t="s">
        <v>185</v>
      </c>
      <c r="B38" s="187" t="s">
        <v>64</v>
      </c>
      <c r="C38" s="154">
        <v>-16913.424999999999</v>
      </c>
      <c r="D38" s="189">
        <v>177194.878</v>
      </c>
      <c r="E38" s="74">
        <v>150846.54800000001</v>
      </c>
      <c r="F38" s="191">
        <v>9.5450981376561009E-2</v>
      </c>
      <c r="G38" s="46">
        <v>0.11212338117276638</v>
      </c>
    </row>
    <row r="39" spans="1:7" x14ac:dyDescent="0.25">
      <c r="A39" s="136" t="s">
        <v>186</v>
      </c>
      <c r="B39" s="186" t="s">
        <v>33</v>
      </c>
      <c r="C39" s="150">
        <v>-18830.800999999999</v>
      </c>
      <c r="D39" s="188">
        <v>200517.552</v>
      </c>
      <c r="E39" s="71">
        <v>188262.18799999999</v>
      </c>
      <c r="F39" s="190">
        <v>9.3910985907109015E-2</v>
      </c>
      <c r="G39" s="45">
        <v>0.10002433946003007</v>
      </c>
    </row>
    <row r="40" spans="1:7" x14ac:dyDescent="0.25">
      <c r="A40" s="138" t="s">
        <v>186</v>
      </c>
      <c r="B40" s="187" t="s">
        <v>40</v>
      </c>
      <c r="C40" s="154">
        <v>-47350.294999999998</v>
      </c>
      <c r="D40" s="189">
        <v>506322.022</v>
      </c>
      <c r="E40" s="74">
        <v>456845.78200000001</v>
      </c>
      <c r="F40" s="191">
        <v>9.3518142491538711E-2</v>
      </c>
      <c r="G40" s="46">
        <v>0.10364612494112947</v>
      </c>
    </row>
    <row r="41" spans="1:7" x14ac:dyDescent="0.25">
      <c r="A41" s="136" t="s">
        <v>186</v>
      </c>
      <c r="B41" s="186" t="s">
        <v>35</v>
      </c>
      <c r="C41" s="150">
        <v>-10152.078</v>
      </c>
      <c r="D41" s="188">
        <v>109753.88400000001</v>
      </c>
      <c r="E41" s="71">
        <v>99867.884000000005</v>
      </c>
      <c r="F41" s="190">
        <v>9.2498576177951028E-2</v>
      </c>
      <c r="G41" s="45">
        <v>0.10165508262896608</v>
      </c>
    </row>
    <row r="42" spans="1:7" x14ac:dyDescent="0.25">
      <c r="A42" s="138" t="s">
        <v>186</v>
      </c>
      <c r="B42" s="187" t="s">
        <v>37</v>
      </c>
      <c r="C42" s="154">
        <v>-25430.163</v>
      </c>
      <c r="D42" s="189">
        <v>279277.76299999998</v>
      </c>
      <c r="E42" s="74">
        <v>250527.65</v>
      </c>
      <c r="F42" s="191">
        <v>9.1056884468098523E-2</v>
      </c>
      <c r="G42" s="46">
        <v>0.10150641256563896</v>
      </c>
    </row>
    <row r="43" spans="1:7" x14ac:dyDescent="0.25">
      <c r="A43" s="136" t="s">
        <v>186</v>
      </c>
      <c r="B43" s="186" t="s">
        <v>54</v>
      </c>
      <c r="C43" s="150">
        <v>-37428.747000000003</v>
      </c>
      <c r="D43" s="188">
        <v>411589.44799999997</v>
      </c>
      <c r="E43" s="71">
        <v>375336.44</v>
      </c>
      <c r="F43" s="190">
        <v>9.0937090787614167E-2</v>
      </c>
      <c r="G43" s="45">
        <v>9.9720525403821703E-2</v>
      </c>
    </row>
    <row r="44" spans="1:7" x14ac:dyDescent="0.25">
      <c r="A44" s="138" t="s">
        <v>186</v>
      </c>
      <c r="B44" s="187" t="s">
        <v>48</v>
      </c>
      <c r="C44" s="154">
        <v>-9031.5640000000003</v>
      </c>
      <c r="D44" s="189">
        <v>104790.149</v>
      </c>
      <c r="E44" s="74">
        <v>73520.331999999995</v>
      </c>
      <c r="F44" s="191">
        <v>8.6187147228886943E-2</v>
      </c>
      <c r="G44" s="46">
        <v>0.12284443982108242</v>
      </c>
    </row>
    <row r="45" spans="1:7" x14ac:dyDescent="0.25">
      <c r="A45" s="136" t="s">
        <v>187</v>
      </c>
      <c r="B45" s="186" t="s">
        <v>46</v>
      </c>
      <c r="C45" s="150">
        <v>-5278.3130000000001</v>
      </c>
      <c r="D45" s="188">
        <v>63652.631999999998</v>
      </c>
      <c r="E45" s="71">
        <v>57447.631999999998</v>
      </c>
      <c r="F45" s="190">
        <v>8.292371947793141E-2</v>
      </c>
      <c r="G45" s="45">
        <v>9.1880427725898259E-2</v>
      </c>
    </row>
    <row r="46" spans="1:7" x14ac:dyDescent="0.25">
      <c r="A46" s="138" t="s">
        <v>187</v>
      </c>
      <c r="B46" s="187" t="s">
        <v>58</v>
      </c>
      <c r="C46" s="154">
        <v>-37320.387999999999</v>
      </c>
      <c r="D46" s="189">
        <v>460715.10100000002</v>
      </c>
      <c r="E46" s="74">
        <v>414439.27299999999</v>
      </c>
      <c r="F46" s="191">
        <v>8.100534998526128E-2</v>
      </c>
      <c r="G46" s="46">
        <v>9.0050317214990391E-2</v>
      </c>
    </row>
    <row r="47" spans="1:7" x14ac:dyDescent="0.25">
      <c r="A47" s="136" t="s">
        <v>187</v>
      </c>
      <c r="B47" s="186" t="s">
        <v>45</v>
      </c>
      <c r="C47" s="150">
        <v>-11325.012000000001</v>
      </c>
      <c r="D47" s="188">
        <v>143333.86300000001</v>
      </c>
      <c r="E47" s="71">
        <v>130446.985</v>
      </c>
      <c r="F47" s="190">
        <v>7.9011419653149229E-2</v>
      </c>
      <c r="G47" s="45">
        <v>8.6816970127749596E-2</v>
      </c>
    </row>
    <row r="48" spans="1:7" x14ac:dyDescent="0.25">
      <c r="A48" s="138" t="s">
        <v>187</v>
      </c>
      <c r="B48" s="187" t="s">
        <v>49</v>
      </c>
      <c r="C48" s="154">
        <v>-89609.816000000006</v>
      </c>
      <c r="D48" s="189">
        <v>1150981.017</v>
      </c>
      <c r="E48" s="74">
        <v>990074.08499999996</v>
      </c>
      <c r="F48" s="191">
        <v>7.785516413951421E-2</v>
      </c>
      <c r="G48" s="46">
        <v>9.0508192626817419E-2</v>
      </c>
    </row>
    <row r="49" spans="1:7" x14ac:dyDescent="0.25">
      <c r="A49" s="136" t="s">
        <v>187</v>
      </c>
      <c r="B49" s="186" t="s">
        <v>13</v>
      </c>
      <c r="C49" s="150">
        <v>-1543347.642</v>
      </c>
      <c r="D49" s="188">
        <v>19894088.988000002</v>
      </c>
      <c r="E49" s="71">
        <v>18123525.02</v>
      </c>
      <c r="F49" s="190">
        <v>7.7578201390922627E-2</v>
      </c>
      <c r="G49" s="45">
        <v>8.5157144666771892E-2</v>
      </c>
    </row>
    <row r="50" spans="1:7" x14ac:dyDescent="0.25">
      <c r="A50" s="138" t="s">
        <v>98</v>
      </c>
      <c r="B50" s="187" t="s">
        <v>32</v>
      </c>
      <c r="C50" s="154">
        <v>-3021.8029999999999</v>
      </c>
      <c r="D50" s="189">
        <v>43908.951999999997</v>
      </c>
      <c r="E50" s="74">
        <v>39534.675999999999</v>
      </c>
      <c r="F50" s="191">
        <v>6.8819747736179174E-2</v>
      </c>
      <c r="G50" s="46">
        <v>7.6434242182735992E-2</v>
      </c>
    </row>
    <row r="51" spans="1:7" x14ac:dyDescent="0.25">
      <c r="A51" s="136" t="s">
        <v>98</v>
      </c>
      <c r="B51" s="186" t="s">
        <v>47</v>
      </c>
      <c r="C51" s="150">
        <v>-14349.463</v>
      </c>
      <c r="D51" s="188">
        <v>219088.21900000001</v>
      </c>
      <c r="E51" s="71">
        <v>194287.93900000001</v>
      </c>
      <c r="F51" s="190">
        <v>6.5496278464886329E-2</v>
      </c>
      <c r="G51" s="45">
        <v>7.3856684433715666E-2</v>
      </c>
    </row>
    <row r="52" spans="1:7" x14ac:dyDescent="0.25">
      <c r="A52" s="138" t="s">
        <v>188</v>
      </c>
      <c r="B52" s="187" t="s">
        <v>34</v>
      </c>
      <c r="C52" s="154">
        <v>-1796.5060000000001</v>
      </c>
      <c r="D52" s="189">
        <v>29470.481</v>
      </c>
      <c r="E52" s="74">
        <v>27872.481</v>
      </c>
      <c r="F52" s="191">
        <v>6.0959507243875659E-2</v>
      </c>
      <c r="G52" s="46">
        <v>6.4454470342988124E-2</v>
      </c>
    </row>
    <row r="53" spans="1:7" x14ac:dyDescent="0.25">
      <c r="A53" s="136" t="s">
        <v>188</v>
      </c>
      <c r="B53" s="186" t="s">
        <v>61</v>
      </c>
      <c r="C53" s="150">
        <v>-5126.3590000000004</v>
      </c>
      <c r="D53" s="188">
        <v>84436.29</v>
      </c>
      <c r="E53" s="71">
        <v>84436.29</v>
      </c>
      <c r="F53" s="190">
        <v>6.0712745668953481E-2</v>
      </c>
      <c r="G53" s="45">
        <v>6.0712745668953481E-2</v>
      </c>
    </row>
    <row r="54" spans="1:7" x14ac:dyDescent="0.25">
      <c r="A54" s="138" t="s">
        <v>188</v>
      </c>
      <c r="B54" s="187" t="s">
        <v>62</v>
      </c>
      <c r="C54" s="154">
        <v>-8493.9249999999993</v>
      </c>
      <c r="D54" s="189">
        <v>147884.17199999999</v>
      </c>
      <c r="E54" s="74">
        <v>137384.20800000001</v>
      </c>
      <c r="F54" s="191">
        <v>5.7436336053597409E-2</v>
      </c>
      <c r="G54" s="46">
        <v>6.1826065190840565E-2</v>
      </c>
    </row>
    <row r="55" spans="1:7" x14ac:dyDescent="0.25">
      <c r="A55" s="136" t="s">
        <v>188</v>
      </c>
      <c r="B55" s="186" t="s">
        <v>63</v>
      </c>
      <c r="C55" s="150">
        <v>-16631.721000000001</v>
      </c>
      <c r="D55" s="188">
        <v>289913.77</v>
      </c>
      <c r="E55" s="71">
        <v>242933.962</v>
      </c>
      <c r="F55" s="190">
        <v>5.7367820093540224E-2</v>
      </c>
      <c r="G55" s="45">
        <v>6.846190159282875E-2</v>
      </c>
    </row>
    <row r="56" spans="1:7" x14ac:dyDescent="0.25">
      <c r="A56" s="138" t="s">
        <v>153</v>
      </c>
      <c r="B56" s="187" t="s">
        <v>59</v>
      </c>
      <c r="C56" s="154">
        <v>-10250.602000000001</v>
      </c>
      <c r="D56" s="189">
        <v>186846.62599999999</v>
      </c>
      <c r="E56" s="74">
        <v>169632.52</v>
      </c>
      <c r="F56" s="191">
        <v>5.4861049511271347E-2</v>
      </c>
      <c r="G56" s="46">
        <v>6.0428283444707416E-2</v>
      </c>
    </row>
    <row r="57" spans="1:7" x14ac:dyDescent="0.25">
      <c r="A57" s="136" t="s">
        <v>154</v>
      </c>
      <c r="B57" s="186" t="s">
        <v>28</v>
      </c>
      <c r="C57" s="150">
        <v>-3530.9169999999999</v>
      </c>
      <c r="D57" s="188">
        <v>83225.361000000004</v>
      </c>
      <c r="E57" s="71">
        <v>71230.581000000006</v>
      </c>
      <c r="F57" s="190">
        <v>4.2425973976850641E-2</v>
      </c>
      <c r="G57" s="45">
        <v>4.9570240063042587E-2</v>
      </c>
    </row>
    <row r="58" spans="1:7" x14ac:dyDescent="0.25">
      <c r="A58" s="138" t="s">
        <v>155</v>
      </c>
      <c r="B58" s="187" t="s">
        <v>31</v>
      </c>
      <c r="C58" s="154">
        <v>-918</v>
      </c>
      <c r="D58" s="189">
        <v>63560</v>
      </c>
      <c r="E58" s="74">
        <v>55728</v>
      </c>
      <c r="F58" s="191">
        <v>1.4443045940843297E-2</v>
      </c>
      <c r="G58" s="46">
        <v>1.6472868217054265E-2</v>
      </c>
    </row>
    <row r="59" spans="1:7" ht="15.75" thickBot="1" x14ac:dyDescent="0.3">
      <c r="A59" s="192"/>
      <c r="B59" s="193" t="s">
        <v>170</v>
      </c>
      <c r="C59" s="194">
        <v>-5990288.7769999998</v>
      </c>
      <c r="D59" s="195">
        <v>58786358.376999997</v>
      </c>
      <c r="E59" s="78">
        <v>53441533.221000001</v>
      </c>
      <c r="F59" s="196">
        <v>0.10189930015028255</v>
      </c>
      <c r="G59" s="47">
        <v>0.11209051118028364</v>
      </c>
    </row>
    <row r="60" spans="1:7" ht="15.75" thickTop="1" x14ac:dyDescent="0.25"/>
  </sheetData>
  <sheetProtection algorithmName="SHA-512" hashValue="dnNRgYlc8jIaH5a2571s1GOQCha9pMqBVVqaZpi5WwJAD8FGImp+gj8VKNzSWtA4n26rP7G14iG5DLBtnrKV/g==" saltValue="4xXnmD6ThS5Jtnhplsc9mA==" spinCount="100000" sheet="1" objects="1" scenarios="1" insertColumns="0" insertRows="0" sort="0" autoFilter="0" pivotTables="0"/>
  <sortState xmlns:xlrd2="http://schemas.microsoft.com/office/spreadsheetml/2017/richdata2" ref="B7:G58">
    <sortCondition descending="1" ref="F7:F58"/>
  </sortState>
  <mergeCells count="5">
    <mergeCell ref="A5:A6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A56:A5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4B0F-3CE3-4841-B9CA-D60302BFD5B7}">
  <dimension ref="A1:N75"/>
  <sheetViews>
    <sheetView workbookViewId="0">
      <selection activeCell="K77" sqref="K77"/>
    </sheetView>
  </sheetViews>
  <sheetFormatPr defaultRowHeight="15" x14ac:dyDescent="0.25"/>
  <cols>
    <col min="1" max="1" width="9.140625" style="5"/>
    <col min="2" max="2" width="32.5703125" style="5" customWidth="1"/>
    <col min="3" max="3" width="11.42578125" style="5" customWidth="1"/>
    <col min="4" max="7" width="12.7109375" style="5" customWidth="1"/>
    <col min="8" max="16384" width="9.140625" style="5"/>
  </cols>
  <sheetData>
    <row r="1" spans="1:14" s="3" customFormat="1" ht="12.75" x14ac:dyDescent="0.2">
      <c r="A1" s="6" t="s">
        <v>189</v>
      </c>
    </row>
    <row r="2" spans="1:14" s="6" customFormat="1" ht="12.75" x14ac:dyDescent="0.2">
      <c r="A2" s="6" t="s">
        <v>190</v>
      </c>
    </row>
    <row r="3" spans="1:14" ht="11.25" customHeight="1" x14ac:dyDescent="0.25">
      <c r="A3" s="6" t="s">
        <v>191</v>
      </c>
      <c r="D3" s="17"/>
      <c r="E3" s="17"/>
      <c r="F3" s="17"/>
      <c r="G3" s="17"/>
    </row>
    <row r="4" spans="1:14" ht="11.25" customHeight="1" x14ac:dyDescent="0.25"/>
    <row r="5" spans="1:14" ht="35.25" customHeight="1" x14ac:dyDescent="0.25">
      <c r="A5" s="18"/>
      <c r="B5" s="18"/>
      <c r="C5" s="18"/>
      <c r="D5" s="404" t="s">
        <v>192</v>
      </c>
      <c r="E5" s="405"/>
      <c r="F5" s="404" t="s">
        <v>193</v>
      </c>
      <c r="G5" s="405"/>
    </row>
    <row r="6" spans="1:14" x14ac:dyDescent="0.25">
      <c r="A6" s="19" t="s">
        <v>75</v>
      </c>
      <c r="B6" s="20" t="s">
        <v>4</v>
      </c>
      <c r="C6" s="203" t="s">
        <v>162</v>
      </c>
      <c r="D6" s="21" t="s">
        <v>178</v>
      </c>
      <c r="E6" s="197" t="s">
        <v>179</v>
      </c>
      <c r="F6" s="21" t="s">
        <v>178</v>
      </c>
      <c r="G6" s="197" t="s">
        <v>179</v>
      </c>
      <c r="L6" s="39"/>
      <c r="N6" s="198"/>
    </row>
    <row r="7" spans="1:14" x14ac:dyDescent="0.25">
      <c r="A7" s="199">
        <v>1</v>
      </c>
      <c r="B7" s="201" t="s">
        <v>44</v>
      </c>
      <c r="C7" s="137">
        <v>780</v>
      </c>
      <c r="D7" s="204">
        <v>256696.80540000001</v>
      </c>
      <c r="E7" s="40">
        <v>223826.27340000001</v>
      </c>
      <c r="F7" s="204">
        <v>329098.46846153843</v>
      </c>
      <c r="G7" s="40">
        <v>286956.76076923078</v>
      </c>
    </row>
    <row r="8" spans="1:14" x14ac:dyDescent="0.25">
      <c r="A8" s="200">
        <v>2</v>
      </c>
      <c r="B8" s="202" t="s">
        <v>45</v>
      </c>
      <c r="C8" s="139">
        <v>485</v>
      </c>
      <c r="D8" s="205">
        <v>144433.96299999999</v>
      </c>
      <c r="E8" s="38">
        <v>131547.08499999999</v>
      </c>
      <c r="F8" s="205">
        <v>297801.98556701024</v>
      </c>
      <c r="G8" s="38">
        <v>271231.10309278348</v>
      </c>
    </row>
    <row r="9" spans="1:14" x14ac:dyDescent="0.25">
      <c r="A9" s="199">
        <v>3</v>
      </c>
      <c r="B9" s="201" t="s">
        <v>60</v>
      </c>
      <c r="C9" s="137">
        <v>3196</v>
      </c>
      <c r="D9" s="204">
        <v>877811.80200000003</v>
      </c>
      <c r="E9" s="40">
        <v>767194.80200000003</v>
      </c>
      <c r="F9" s="204">
        <v>274659.51251564454</v>
      </c>
      <c r="G9" s="40">
        <v>240048.43617021278</v>
      </c>
    </row>
    <row r="10" spans="1:14" x14ac:dyDescent="0.25">
      <c r="A10" s="200">
        <v>4</v>
      </c>
      <c r="B10" s="202" t="s">
        <v>51</v>
      </c>
      <c r="C10" s="139">
        <v>661</v>
      </c>
      <c r="D10" s="205">
        <v>178201.7654</v>
      </c>
      <c r="E10" s="38">
        <v>153452.20939999999</v>
      </c>
      <c r="F10" s="205">
        <v>269594.19878971257</v>
      </c>
      <c r="G10" s="38">
        <v>232151.60272314673</v>
      </c>
    </row>
    <row r="11" spans="1:14" x14ac:dyDescent="0.25">
      <c r="A11" s="199">
        <v>5</v>
      </c>
      <c r="B11" s="201" t="s">
        <v>62</v>
      </c>
      <c r="C11" s="137">
        <v>577</v>
      </c>
      <c r="D11" s="204">
        <v>152836.0644</v>
      </c>
      <c r="E11" s="40">
        <v>142336.1004</v>
      </c>
      <c r="F11" s="204">
        <v>264880.52755632583</v>
      </c>
      <c r="G11" s="40">
        <v>246683.01629116118</v>
      </c>
    </row>
    <row r="12" spans="1:14" x14ac:dyDescent="0.25">
      <c r="A12" s="200">
        <v>6</v>
      </c>
      <c r="B12" s="202" t="s">
        <v>31</v>
      </c>
      <c r="C12" s="139">
        <v>242</v>
      </c>
      <c r="D12" s="205">
        <v>63560</v>
      </c>
      <c r="E12" s="38">
        <v>55728</v>
      </c>
      <c r="F12" s="205">
        <v>262644.62809917354</v>
      </c>
      <c r="G12" s="38">
        <v>230280.99173553719</v>
      </c>
    </row>
    <row r="13" spans="1:14" x14ac:dyDescent="0.25">
      <c r="A13" s="199">
        <v>7</v>
      </c>
      <c r="B13" s="201" t="s">
        <v>35</v>
      </c>
      <c r="C13" s="137">
        <v>428</v>
      </c>
      <c r="D13" s="204">
        <v>111422.1768</v>
      </c>
      <c r="E13" s="40">
        <v>101536.1768</v>
      </c>
      <c r="F13" s="204">
        <v>260332.18878504675</v>
      </c>
      <c r="G13" s="40">
        <v>237234.05794392523</v>
      </c>
    </row>
    <row r="14" spans="1:14" x14ac:dyDescent="0.25">
      <c r="A14" s="200">
        <v>8</v>
      </c>
      <c r="B14" s="202" t="s">
        <v>64</v>
      </c>
      <c r="C14" s="139">
        <v>708</v>
      </c>
      <c r="D14" s="205">
        <v>182753.63880000002</v>
      </c>
      <c r="E14" s="38">
        <v>156405.3088</v>
      </c>
      <c r="F14" s="205">
        <v>258126.60847457629</v>
      </c>
      <c r="G14" s="38">
        <v>220911.45310734463</v>
      </c>
    </row>
    <row r="15" spans="1:14" x14ac:dyDescent="0.25">
      <c r="A15" s="199">
        <v>9</v>
      </c>
      <c r="B15" s="201" t="s">
        <v>58</v>
      </c>
      <c r="C15" s="137">
        <v>1866</v>
      </c>
      <c r="D15" s="204">
        <v>472208.13500000001</v>
      </c>
      <c r="E15" s="40">
        <v>425932.30699999997</v>
      </c>
      <c r="F15" s="204">
        <v>253059.0219721329</v>
      </c>
      <c r="G15" s="40">
        <v>228259.54287245442</v>
      </c>
    </row>
    <row r="16" spans="1:14" x14ac:dyDescent="0.25">
      <c r="A16" s="200">
        <v>10</v>
      </c>
      <c r="B16" s="202" t="s">
        <v>25</v>
      </c>
      <c r="C16" s="139">
        <v>861</v>
      </c>
      <c r="D16" s="205">
        <v>215517.022</v>
      </c>
      <c r="E16" s="38">
        <v>187538.647</v>
      </c>
      <c r="F16" s="205">
        <v>250310.1300813008</v>
      </c>
      <c r="G16" s="38">
        <v>217814.92102206734</v>
      </c>
    </row>
    <row r="17" spans="1:7" x14ac:dyDescent="0.25">
      <c r="A17" s="199">
        <v>11</v>
      </c>
      <c r="B17" s="201" t="s">
        <v>38</v>
      </c>
      <c r="C17" s="137">
        <v>4306</v>
      </c>
      <c r="D17" s="204">
        <v>1068159.4028</v>
      </c>
      <c r="E17" s="40">
        <v>993630.6547999999</v>
      </c>
      <c r="F17" s="204">
        <v>248063.02898281469</v>
      </c>
      <c r="G17" s="40">
        <v>230754.91286576865</v>
      </c>
    </row>
    <row r="18" spans="1:7" x14ac:dyDescent="0.25">
      <c r="A18" s="200">
        <v>12</v>
      </c>
      <c r="B18" s="202" t="s">
        <v>16</v>
      </c>
      <c r="C18" s="139">
        <v>18891</v>
      </c>
      <c r="D18" s="205">
        <v>4587840.3676000005</v>
      </c>
      <c r="E18" s="38">
        <v>4156332.8716000002</v>
      </c>
      <c r="F18" s="205">
        <v>242858.52350854906</v>
      </c>
      <c r="G18" s="38">
        <v>220016.56193954794</v>
      </c>
    </row>
    <row r="19" spans="1:7" x14ac:dyDescent="0.25">
      <c r="A19" s="199">
        <v>13</v>
      </c>
      <c r="B19" s="201" t="s">
        <v>63</v>
      </c>
      <c r="C19" s="137">
        <v>1280</v>
      </c>
      <c r="D19" s="204">
        <v>302087.72360000003</v>
      </c>
      <c r="E19" s="40">
        <v>255107.91560000004</v>
      </c>
      <c r="F19" s="204">
        <v>236006.03406250002</v>
      </c>
      <c r="G19" s="40">
        <v>199303.05906250005</v>
      </c>
    </row>
    <row r="20" spans="1:7" x14ac:dyDescent="0.25">
      <c r="A20" s="200">
        <v>14</v>
      </c>
      <c r="B20" s="202" t="s">
        <v>30</v>
      </c>
      <c r="C20" s="139">
        <v>3864</v>
      </c>
      <c r="D20" s="205">
        <v>899561.95160000003</v>
      </c>
      <c r="E20" s="38">
        <v>806633.03960000002</v>
      </c>
      <c r="F20" s="205">
        <v>232805.8880952381</v>
      </c>
      <c r="G20" s="38">
        <v>208755.96262939958</v>
      </c>
    </row>
    <row r="21" spans="1:7" x14ac:dyDescent="0.25">
      <c r="A21" s="199">
        <v>15</v>
      </c>
      <c r="B21" s="201" t="s">
        <v>27</v>
      </c>
      <c r="C21" s="137">
        <v>1308</v>
      </c>
      <c r="D21" s="204">
        <v>301548.60839999997</v>
      </c>
      <c r="E21" s="40">
        <v>260039.61239999998</v>
      </c>
      <c r="F21" s="204">
        <v>230541.7495412844</v>
      </c>
      <c r="G21" s="40">
        <v>198807.04311926605</v>
      </c>
    </row>
    <row r="22" spans="1:7" x14ac:dyDescent="0.25">
      <c r="A22" s="200">
        <v>16</v>
      </c>
      <c r="B22" s="202" t="s">
        <v>49</v>
      </c>
      <c r="C22" s="139">
        <v>5262</v>
      </c>
      <c r="D22" s="205">
        <v>1209132.1565999999</v>
      </c>
      <c r="E22" s="38">
        <v>1048225.2246</v>
      </c>
      <c r="F22" s="205">
        <v>229785.66259977195</v>
      </c>
      <c r="G22" s="38">
        <v>199206.61812998858</v>
      </c>
    </row>
    <row r="23" spans="1:7" x14ac:dyDescent="0.25">
      <c r="A23" s="199">
        <v>17</v>
      </c>
      <c r="B23" s="201" t="s">
        <v>59</v>
      </c>
      <c r="C23" s="137">
        <v>874</v>
      </c>
      <c r="D23" s="204">
        <v>195435.34280000001</v>
      </c>
      <c r="E23" s="40">
        <v>178221.23680000001</v>
      </c>
      <c r="F23" s="204">
        <v>223610.23203661331</v>
      </c>
      <c r="G23" s="40">
        <v>203914.45858123573</v>
      </c>
    </row>
    <row r="24" spans="1:7" x14ac:dyDescent="0.25">
      <c r="A24" s="200">
        <v>18</v>
      </c>
      <c r="B24" s="202" t="s">
        <v>53</v>
      </c>
      <c r="C24" s="139">
        <v>11239</v>
      </c>
      <c r="D24" s="205">
        <v>2512156.253</v>
      </c>
      <c r="E24" s="38">
        <v>2263313.9700000002</v>
      </c>
      <c r="F24" s="205">
        <v>223521.33223596404</v>
      </c>
      <c r="G24" s="38">
        <v>201380.36924993328</v>
      </c>
    </row>
    <row r="25" spans="1:7" x14ac:dyDescent="0.25">
      <c r="A25" s="199">
        <v>19</v>
      </c>
      <c r="B25" s="201" t="s">
        <v>68</v>
      </c>
      <c r="C25" s="137">
        <v>2573</v>
      </c>
      <c r="D25" s="204">
        <v>574173.10879999993</v>
      </c>
      <c r="E25" s="40">
        <v>535293.10879999993</v>
      </c>
      <c r="F25" s="204">
        <v>223153.17092887676</v>
      </c>
      <c r="G25" s="40">
        <v>208042.40528565872</v>
      </c>
    </row>
    <row r="26" spans="1:7" x14ac:dyDescent="0.25">
      <c r="A26" s="200">
        <v>20</v>
      </c>
      <c r="B26" s="202" t="s">
        <v>37</v>
      </c>
      <c r="C26" s="139">
        <v>1295</v>
      </c>
      <c r="D26" s="205">
        <v>286139.79019999999</v>
      </c>
      <c r="E26" s="38">
        <v>257389.67719999998</v>
      </c>
      <c r="F26" s="205">
        <v>220957.36694980695</v>
      </c>
      <c r="G26" s="38">
        <v>198756.50749034746</v>
      </c>
    </row>
    <row r="27" spans="1:7" x14ac:dyDescent="0.25">
      <c r="A27" s="199">
        <v>21</v>
      </c>
      <c r="B27" s="201" t="s">
        <v>24</v>
      </c>
      <c r="C27" s="137">
        <v>4090</v>
      </c>
      <c r="D27" s="204">
        <v>885189.56440000003</v>
      </c>
      <c r="E27" s="40">
        <v>773078.19640000002</v>
      </c>
      <c r="F27" s="204">
        <v>216427.76635696823</v>
      </c>
      <c r="G27" s="40">
        <v>189016.67393643034</v>
      </c>
    </row>
    <row r="28" spans="1:7" x14ac:dyDescent="0.25">
      <c r="A28" s="200">
        <v>22</v>
      </c>
      <c r="B28" s="202" t="s">
        <v>67</v>
      </c>
      <c r="C28" s="139">
        <v>484</v>
      </c>
      <c r="D28" s="205">
        <v>101776.7726</v>
      </c>
      <c r="E28" s="38">
        <v>98218.116599999994</v>
      </c>
      <c r="F28" s="205">
        <v>210282.5880165289</v>
      </c>
      <c r="G28" s="38">
        <v>202929.99297520661</v>
      </c>
    </row>
    <row r="29" spans="1:7" x14ac:dyDescent="0.25">
      <c r="A29" s="199">
        <v>23</v>
      </c>
      <c r="B29" s="201" t="s">
        <v>17</v>
      </c>
      <c r="C29" s="137">
        <v>30568</v>
      </c>
      <c r="D29" s="204">
        <v>6338951.5810000002</v>
      </c>
      <c r="E29" s="40">
        <v>5997564.6040000003</v>
      </c>
      <c r="F29" s="204">
        <v>207372.14017927245</v>
      </c>
      <c r="G29" s="40">
        <v>196204.02394661083</v>
      </c>
    </row>
    <row r="30" spans="1:7" x14ac:dyDescent="0.25">
      <c r="A30" s="200">
        <v>24</v>
      </c>
      <c r="B30" s="202" t="s">
        <v>41</v>
      </c>
      <c r="C30" s="139">
        <v>1977</v>
      </c>
      <c r="D30" s="205">
        <v>409851.11719999998</v>
      </c>
      <c r="E30" s="38">
        <v>350971.91719999997</v>
      </c>
      <c r="F30" s="205">
        <v>207309.61922104197</v>
      </c>
      <c r="G30" s="38">
        <v>177527.52513909963</v>
      </c>
    </row>
    <row r="31" spans="1:7" x14ac:dyDescent="0.25">
      <c r="A31" s="199">
        <v>25</v>
      </c>
      <c r="B31" s="201" t="s">
        <v>50</v>
      </c>
      <c r="C31" s="137">
        <v>5208</v>
      </c>
      <c r="D31" s="204">
        <v>1056125.9410000001</v>
      </c>
      <c r="E31" s="40">
        <v>957035.11300000001</v>
      </c>
      <c r="F31" s="204">
        <v>202789.15917818743</v>
      </c>
      <c r="G31" s="40">
        <v>183762.50249615975</v>
      </c>
    </row>
    <row r="32" spans="1:7" x14ac:dyDescent="0.25">
      <c r="A32" s="200">
        <v>26</v>
      </c>
      <c r="B32" s="202" t="s">
        <v>33</v>
      </c>
      <c r="C32" s="139">
        <v>1182</v>
      </c>
      <c r="D32" s="205">
        <v>239302.02519999997</v>
      </c>
      <c r="E32" s="38">
        <v>227046.6612</v>
      </c>
      <c r="F32" s="205">
        <v>202455.18206429778</v>
      </c>
      <c r="G32" s="38">
        <v>192086.85380710659</v>
      </c>
    </row>
    <row r="33" spans="1:7" x14ac:dyDescent="0.25">
      <c r="A33" s="199">
        <v>27</v>
      </c>
      <c r="B33" s="201" t="s">
        <v>15</v>
      </c>
      <c r="C33" s="137">
        <v>4674</v>
      </c>
      <c r="D33" s="204">
        <v>936111.66760000004</v>
      </c>
      <c r="E33" s="40">
        <v>913960.71759999997</v>
      </c>
      <c r="F33" s="204">
        <v>200280.63063756956</v>
      </c>
      <c r="G33" s="40">
        <v>195541.44578519469</v>
      </c>
    </row>
    <row r="34" spans="1:7" x14ac:dyDescent="0.25">
      <c r="A34" s="200">
        <v>28</v>
      </c>
      <c r="B34" s="202" t="s">
        <v>56</v>
      </c>
      <c r="C34" s="139">
        <v>680</v>
      </c>
      <c r="D34" s="205">
        <v>134369.8536</v>
      </c>
      <c r="E34" s="38">
        <v>125843.36159999999</v>
      </c>
      <c r="F34" s="205">
        <v>197602.72588235297</v>
      </c>
      <c r="G34" s="38">
        <v>185063.76705882352</v>
      </c>
    </row>
    <row r="35" spans="1:7" x14ac:dyDescent="0.25">
      <c r="A35" s="199">
        <v>29</v>
      </c>
      <c r="B35" s="201" t="s">
        <v>18</v>
      </c>
      <c r="C35" s="137">
        <v>13430</v>
      </c>
      <c r="D35" s="204">
        <v>2616488.1913999999</v>
      </c>
      <c r="E35" s="40">
        <v>2267218.0364000001</v>
      </c>
      <c r="F35" s="204">
        <v>194824.13934475055</v>
      </c>
      <c r="G35" s="40">
        <v>168817.42638868207</v>
      </c>
    </row>
    <row r="36" spans="1:7" x14ac:dyDescent="0.25">
      <c r="A36" s="200">
        <v>30</v>
      </c>
      <c r="B36" s="202" t="s">
        <v>23</v>
      </c>
      <c r="C36" s="139">
        <v>765</v>
      </c>
      <c r="D36" s="205">
        <v>146774.5116</v>
      </c>
      <c r="E36" s="38">
        <v>136136.63159999999</v>
      </c>
      <c r="F36" s="205">
        <v>191862.10666666669</v>
      </c>
      <c r="G36" s="38">
        <v>177956.38117647058</v>
      </c>
    </row>
    <row r="37" spans="1:7" x14ac:dyDescent="0.25">
      <c r="A37" s="199">
        <v>31</v>
      </c>
      <c r="B37" s="201" t="s">
        <v>29</v>
      </c>
      <c r="C37" s="137">
        <v>997</v>
      </c>
      <c r="D37" s="204">
        <v>190843.44699999999</v>
      </c>
      <c r="E37" s="40">
        <v>186843.451</v>
      </c>
      <c r="F37" s="204">
        <v>191417.70010030089</v>
      </c>
      <c r="G37" s="40">
        <v>187405.66800401203</v>
      </c>
    </row>
    <row r="38" spans="1:7" x14ac:dyDescent="0.25">
      <c r="A38" s="200">
        <v>32</v>
      </c>
      <c r="B38" s="202" t="s">
        <v>43</v>
      </c>
      <c r="C38" s="139">
        <v>1171</v>
      </c>
      <c r="D38" s="205">
        <v>217425.81319999998</v>
      </c>
      <c r="E38" s="38">
        <v>201437.40919999999</v>
      </c>
      <c r="F38" s="205">
        <v>185675.33151152858</v>
      </c>
      <c r="G38" s="38">
        <v>172021.69871904355</v>
      </c>
    </row>
    <row r="39" spans="1:7" x14ac:dyDescent="0.25">
      <c r="A39" s="199">
        <v>33</v>
      </c>
      <c r="B39" s="201" t="s">
        <v>14</v>
      </c>
      <c r="C39" s="137">
        <v>39810</v>
      </c>
      <c r="D39" s="204">
        <v>7384065.1068000002</v>
      </c>
      <c r="E39" s="40">
        <v>6898125.4308000002</v>
      </c>
      <c r="F39" s="204">
        <v>185482.67035418237</v>
      </c>
      <c r="G39" s="40">
        <v>173276.19770911831</v>
      </c>
    </row>
    <row r="40" spans="1:7" x14ac:dyDescent="0.25">
      <c r="A40" s="200">
        <v>34</v>
      </c>
      <c r="B40" s="202" t="s">
        <v>54</v>
      </c>
      <c r="C40" s="139">
        <v>2547</v>
      </c>
      <c r="D40" s="205">
        <v>466152.66200000001</v>
      </c>
      <c r="E40" s="38">
        <v>429899.65399999998</v>
      </c>
      <c r="F40" s="205">
        <v>183020.28347074991</v>
      </c>
      <c r="G40" s="38">
        <v>168786.67216332941</v>
      </c>
    </row>
    <row r="41" spans="1:7" x14ac:dyDescent="0.25">
      <c r="A41" s="199">
        <v>35</v>
      </c>
      <c r="B41" s="201" t="s">
        <v>48</v>
      </c>
      <c r="C41" s="137">
        <v>592</v>
      </c>
      <c r="D41" s="204">
        <v>108045.29579999999</v>
      </c>
      <c r="E41" s="40">
        <v>76775.478799999997</v>
      </c>
      <c r="F41" s="204">
        <v>182508.9456081081</v>
      </c>
      <c r="G41" s="40">
        <v>129688.30878378378</v>
      </c>
    </row>
    <row r="42" spans="1:7" x14ac:dyDescent="0.25">
      <c r="A42" s="200">
        <v>36</v>
      </c>
      <c r="B42" s="202" t="s">
        <v>57</v>
      </c>
      <c r="C42" s="139">
        <v>2035</v>
      </c>
      <c r="D42" s="205">
        <v>366807.39319999999</v>
      </c>
      <c r="E42" s="38">
        <v>342437.20519999997</v>
      </c>
      <c r="F42" s="205">
        <v>180249.33326781326</v>
      </c>
      <c r="G42" s="38">
        <v>168273.81090909088</v>
      </c>
    </row>
    <row r="43" spans="1:7" x14ac:dyDescent="0.25">
      <c r="A43" s="199">
        <v>37</v>
      </c>
      <c r="B43" s="201" t="s">
        <v>13</v>
      </c>
      <c r="C43" s="137">
        <v>139875</v>
      </c>
      <c r="D43" s="204">
        <v>24457319.713799998</v>
      </c>
      <c r="E43" s="40">
        <v>22642048.798799999</v>
      </c>
      <c r="F43" s="204">
        <v>174851.25800750669</v>
      </c>
      <c r="G43" s="40">
        <v>161873.44985737265</v>
      </c>
    </row>
    <row r="44" spans="1:7" x14ac:dyDescent="0.25">
      <c r="A44" s="200">
        <v>38</v>
      </c>
      <c r="B44" s="202" t="s">
        <v>42</v>
      </c>
      <c r="C44" s="139">
        <v>1906</v>
      </c>
      <c r="D44" s="205">
        <v>328991.56520000001</v>
      </c>
      <c r="E44" s="38">
        <v>288134.42119999998</v>
      </c>
      <c r="F44" s="205">
        <v>172608.3762854145</v>
      </c>
      <c r="G44" s="38">
        <v>151172.3091290661</v>
      </c>
    </row>
    <row r="45" spans="1:7" x14ac:dyDescent="0.25">
      <c r="A45" s="199">
        <v>39</v>
      </c>
      <c r="B45" s="201" t="s">
        <v>194</v>
      </c>
      <c r="C45" s="137">
        <v>89</v>
      </c>
      <c r="D45" s="204">
        <v>15276</v>
      </c>
      <c r="E45" s="40">
        <v>15276</v>
      </c>
      <c r="F45" s="204">
        <v>171640.44943820225</v>
      </c>
      <c r="G45" s="40">
        <v>171640.44943820225</v>
      </c>
    </row>
    <row r="46" spans="1:7" x14ac:dyDescent="0.25">
      <c r="A46" s="200">
        <v>40</v>
      </c>
      <c r="B46" s="202" t="s">
        <v>46</v>
      </c>
      <c r="C46" s="139">
        <v>379</v>
      </c>
      <c r="D46" s="205">
        <v>64562.616000000002</v>
      </c>
      <c r="E46" s="38">
        <v>58357.616000000002</v>
      </c>
      <c r="F46" s="205">
        <v>170349.91029023746</v>
      </c>
      <c r="G46" s="38">
        <v>153977.87862796834</v>
      </c>
    </row>
    <row r="47" spans="1:7" x14ac:dyDescent="0.25">
      <c r="A47" s="199">
        <v>41</v>
      </c>
      <c r="B47" s="201" t="s">
        <v>20</v>
      </c>
      <c r="C47" s="137">
        <v>3669</v>
      </c>
      <c r="D47" s="204">
        <v>621253.28260000004</v>
      </c>
      <c r="E47" s="40">
        <v>564631.80560000008</v>
      </c>
      <c r="F47" s="204">
        <v>169324.96118833471</v>
      </c>
      <c r="G47" s="40">
        <v>153892.56080675934</v>
      </c>
    </row>
    <row r="48" spans="1:7" x14ac:dyDescent="0.25">
      <c r="A48" s="200">
        <v>42</v>
      </c>
      <c r="B48" s="202" t="s">
        <v>40</v>
      </c>
      <c r="C48" s="139">
        <v>3156</v>
      </c>
      <c r="D48" s="205">
        <v>531285.46919999993</v>
      </c>
      <c r="E48" s="38">
        <v>481809.2292</v>
      </c>
      <c r="F48" s="205">
        <v>168341.4034220532</v>
      </c>
      <c r="G48" s="38">
        <v>152664.52129277567</v>
      </c>
    </row>
    <row r="49" spans="1:7" x14ac:dyDescent="0.25">
      <c r="A49" s="199">
        <v>43</v>
      </c>
      <c r="B49" s="201" t="s">
        <v>26</v>
      </c>
      <c r="C49" s="137">
        <v>1678</v>
      </c>
      <c r="D49" s="204">
        <v>281812.6458</v>
      </c>
      <c r="E49" s="40">
        <v>258226.56180000002</v>
      </c>
      <c r="F49" s="204">
        <v>167945.55768772349</v>
      </c>
      <c r="G49" s="40">
        <v>153889.48855780694</v>
      </c>
    </row>
    <row r="50" spans="1:7" x14ac:dyDescent="0.25">
      <c r="A50" s="200">
        <v>44</v>
      </c>
      <c r="B50" s="202" t="s">
        <v>32</v>
      </c>
      <c r="C50" s="139">
        <v>268</v>
      </c>
      <c r="D50" s="205">
        <v>43908.951999999997</v>
      </c>
      <c r="E50" s="38">
        <v>39534.675999999999</v>
      </c>
      <c r="F50" s="205">
        <v>163839.37313432834</v>
      </c>
      <c r="G50" s="38">
        <v>147517.44776119402</v>
      </c>
    </row>
    <row r="51" spans="1:7" x14ac:dyDescent="0.25">
      <c r="A51" s="199">
        <v>45</v>
      </c>
      <c r="B51" s="201" t="s">
        <v>61</v>
      </c>
      <c r="C51" s="137">
        <v>535</v>
      </c>
      <c r="D51" s="204">
        <v>87477.840799999991</v>
      </c>
      <c r="E51" s="40">
        <v>87477.840799999991</v>
      </c>
      <c r="F51" s="204">
        <v>163509.9828037383</v>
      </c>
      <c r="G51" s="40">
        <v>163509.9828037383</v>
      </c>
    </row>
    <row r="52" spans="1:7" x14ac:dyDescent="0.25">
      <c r="A52" s="200">
        <v>46</v>
      </c>
      <c r="B52" s="202" t="s">
        <v>66</v>
      </c>
      <c r="C52" s="139">
        <v>3925</v>
      </c>
      <c r="D52" s="205">
        <v>641120.56020000007</v>
      </c>
      <c r="E52" s="38">
        <v>583219.56420000002</v>
      </c>
      <c r="F52" s="205">
        <v>163342.81788535035</v>
      </c>
      <c r="G52" s="38">
        <v>148590.97177070062</v>
      </c>
    </row>
    <row r="53" spans="1:7" x14ac:dyDescent="0.25">
      <c r="A53" s="199">
        <v>47</v>
      </c>
      <c r="B53" s="201" t="s">
        <v>52</v>
      </c>
      <c r="C53" s="137">
        <v>4523</v>
      </c>
      <c r="D53" s="204">
        <v>717320.0956</v>
      </c>
      <c r="E53" s="40">
        <v>663350.0956</v>
      </c>
      <c r="F53" s="204">
        <v>158593.87477338049</v>
      </c>
      <c r="G53" s="40">
        <v>146661.52898518683</v>
      </c>
    </row>
    <row r="54" spans="1:7" x14ac:dyDescent="0.25">
      <c r="A54" s="200">
        <v>48</v>
      </c>
      <c r="B54" s="202" t="s">
        <v>22</v>
      </c>
      <c r="C54" s="139">
        <v>7997</v>
      </c>
      <c r="D54" s="205">
        <v>1259218.3502</v>
      </c>
      <c r="E54" s="38">
        <v>1185430.3802</v>
      </c>
      <c r="F54" s="205">
        <v>157461.3417781668</v>
      </c>
      <c r="G54" s="38">
        <v>148234.38541953231</v>
      </c>
    </row>
    <row r="55" spans="1:7" x14ac:dyDescent="0.25">
      <c r="A55" s="199">
        <v>49</v>
      </c>
      <c r="B55" s="201" t="s">
        <v>47</v>
      </c>
      <c r="C55" s="137">
        <v>1393</v>
      </c>
      <c r="D55" s="204">
        <v>219088.21900000001</v>
      </c>
      <c r="E55" s="40">
        <v>194287.93900000001</v>
      </c>
      <c r="F55" s="204">
        <v>157277.97487437187</v>
      </c>
      <c r="G55" s="40">
        <v>139474.47164393394</v>
      </c>
    </row>
    <row r="56" spans="1:7" x14ac:dyDescent="0.25">
      <c r="A56" s="200">
        <v>50</v>
      </c>
      <c r="B56" s="202" t="s">
        <v>39</v>
      </c>
      <c r="C56" s="139">
        <v>19893</v>
      </c>
      <c r="D56" s="205">
        <v>3085634.3318000003</v>
      </c>
      <c r="E56" s="38">
        <v>2820182.7378000002</v>
      </c>
      <c r="F56" s="205">
        <v>155111.56345448148</v>
      </c>
      <c r="G56" s="38">
        <v>141767.59351530691</v>
      </c>
    </row>
    <row r="57" spans="1:7" x14ac:dyDescent="0.25">
      <c r="A57" s="199">
        <v>51</v>
      </c>
      <c r="B57" s="201" t="s">
        <v>21</v>
      </c>
      <c r="C57" s="137">
        <v>1396</v>
      </c>
      <c r="D57" s="204">
        <v>201372.2726</v>
      </c>
      <c r="E57" s="40">
        <v>184146.94459999999</v>
      </c>
      <c r="F57" s="204">
        <v>144249.47893982806</v>
      </c>
      <c r="G57" s="40">
        <v>131910.4187679083</v>
      </c>
    </row>
    <row r="58" spans="1:7" x14ac:dyDescent="0.25">
      <c r="A58" s="200">
        <v>52</v>
      </c>
      <c r="B58" s="202" t="s">
        <v>36</v>
      </c>
      <c r="C58" s="139">
        <v>1258</v>
      </c>
      <c r="D58" s="205">
        <v>179977.82399999999</v>
      </c>
      <c r="E58" s="38">
        <v>168593.02799999999</v>
      </c>
      <c r="F58" s="205">
        <v>143066.63275039743</v>
      </c>
      <c r="G58" s="38">
        <v>134016.71542130364</v>
      </c>
    </row>
    <row r="59" spans="1:7" x14ac:dyDescent="0.25">
      <c r="A59" s="199">
        <v>53</v>
      </c>
      <c r="B59" s="201" t="s">
        <v>195</v>
      </c>
      <c r="C59" s="137">
        <v>295</v>
      </c>
      <c r="D59" s="204">
        <v>41722.5576</v>
      </c>
      <c r="E59" s="40">
        <v>41722.5576</v>
      </c>
      <c r="F59" s="204">
        <v>141432.39864406781</v>
      </c>
      <c r="G59" s="40">
        <v>141432.39864406781</v>
      </c>
    </row>
    <row r="60" spans="1:7" x14ac:dyDescent="0.25">
      <c r="A60" s="200">
        <v>54</v>
      </c>
      <c r="B60" s="202" t="s">
        <v>19</v>
      </c>
      <c r="C60" s="139">
        <v>22059</v>
      </c>
      <c r="D60" s="205">
        <v>3071267.4309999999</v>
      </c>
      <c r="E60" s="38">
        <v>2893639.219</v>
      </c>
      <c r="F60" s="205">
        <v>139229.6763679224</v>
      </c>
      <c r="G60" s="38">
        <v>131177.26184323861</v>
      </c>
    </row>
    <row r="61" spans="1:7" x14ac:dyDescent="0.25">
      <c r="A61" s="199">
        <v>55</v>
      </c>
      <c r="B61" s="201" t="s">
        <v>28</v>
      </c>
      <c r="C61" s="137">
        <v>653</v>
      </c>
      <c r="D61" s="204">
        <v>83920.609799999991</v>
      </c>
      <c r="E61" s="40">
        <v>71925.829799999992</v>
      </c>
      <c r="F61" s="204">
        <v>128515.48208269523</v>
      </c>
      <c r="G61" s="40">
        <v>110146.75313935681</v>
      </c>
    </row>
    <row r="62" spans="1:7" x14ac:dyDescent="0.25">
      <c r="A62" s="200">
        <v>56</v>
      </c>
      <c r="B62" s="202" t="s">
        <v>34</v>
      </c>
      <c r="C62" s="139">
        <v>235</v>
      </c>
      <c r="D62" s="205">
        <v>29614.352199999998</v>
      </c>
      <c r="E62" s="38">
        <v>28016.352199999998</v>
      </c>
      <c r="F62" s="205">
        <v>126018.51999999999</v>
      </c>
      <c r="G62" s="38">
        <v>119218.51999999999</v>
      </c>
    </row>
    <row r="63" spans="1:7" x14ac:dyDescent="0.25">
      <c r="A63" s="199">
        <v>57</v>
      </c>
      <c r="B63" s="201" t="s">
        <v>196</v>
      </c>
      <c r="C63" s="137">
        <v>75</v>
      </c>
      <c r="D63" s="204">
        <v>9351</v>
      </c>
      <c r="E63" s="40">
        <v>9351</v>
      </c>
      <c r="F63" s="204">
        <v>124680</v>
      </c>
      <c r="G63" s="40">
        <v>124680</v>
      </c>
    </row>
    <row r="64" spans="1:7" x14ac:dyDescent="0.25">
      <c r="A64" s="200">
        <v>58</v>
      </c>
      <c r="B64" s="202" t="s">
        <v>55</v>
      </c>
      <c r="C64" s="139">
        <v>877</v>
      </c>
      <c r="D64" s="205">
        <v>103417.5076</v>
      </c>
      <c r="E64" s="38">
        <v>96435.415599999993</v>
      </c>
      <c r="F64" s="205">
        <v>117921.90148232611</v>
      </c>
      <c r="G64" s="38">
        <v>109960.56510832382</v>
      </c>
    </row>
    <row r="65" spans="1:9" x14ac:dyDescent="0.25">
      <c r="A65" s="199">
        <v>59</v>
      </c>
      <c r="B65" s="201" t="s">
        <v>197</v>
      </c>
      <c r="C65" s="137">
        <v>285</v>
      </c>
      <c r="D65" s="204">
        <v>20542.409</v>
      </c>
      <c r="E65" s="40">
        <v>20542.409</v>
      </c>
      <c r="F65" s="204">
        <v>72078.628070175444</v>
      </c>
      <c r="G65" s="40">
        <v>72078.628070175444</v>
      </c>
    </row>
    <row r="66" spans="1:9" x14ac:dyDescent="0.25">
      <c r="A66" s="200">
        <v>60</v>
      </c>
      <c r="B66" s="202" t="s">
        <v>198</v>
      </c>
      <c r="C66" s="139">
        <v>96</v>
      </c>
      <c r="D66" s="205">
        <v>5316.1260000000002</v>
      </c>
      <c r="E66" s="38">
        <v>5316.1260000000002</v>
      </c>
      <c r="F66" s="205">
        <v>55376.312500000007</v>
      </c>
      <c r="G66" s="38">
        <v>55376.312500000007</v>
      </c>
    </row>
    <row r="67" spans="1:9" x14ac:dyDescent="0.25">
      <c r="A67" s="199">
        <v>61</v>
      </c>
      <c r="B67" s="201" t="s">
        <v>199</v>
      </c>
      <c r="C67" s="137">
        <v>116</v>
      </c>
      <c r="D67" s="204">
        <v>1008.765</v>
      </c>
      <c r="E67" s="40">
        <v>1008.765</v>
      </c>
      <c r="F67" s="204">
        <v>8696.25</v>
      </c>
      <c r="G67" s="40">
        <v>8696.25</v>
      </c>
    </row>
    <row r="68" spans="1:9" x14ac:dyDescent="0.25">
      <c r="A68" s="200">
        <v>62</v>
      </c>
      <c r="B68" s="202" t="s">
        <v>200</v>
      </c>
      <c r="C68" s="139">
        <v>114</v>
      </c>
      <c r="D68" s="205">
        <v>450</v>
      </c>
      <c r="E68" s="38">
        <v>450</v>
      </c>
      <c r="F68" s="205">
        <v>3947.3684210526312</v>
      </c>
      <c r="G68" s="38">
        <v>3947.3684210526312</v>
      </c>
    </row>
    <row r="69" spans="1:9" x14ac:dyDescent="0.25">
      <c r="A69" s="199">
        <v>63</v>
      </c>
      <c r="B69" s="201" t="s">
        <v>201</v>
      </c>
      <c r="C69" s="137">
        <v>47</v>
      </c>
      <c r="D69" s="204">
        <v>0</v>
      </c>
      <c r="E69" s="40">
        <v>0</v>
      </c>
      <c r="F69" s="204">
        <v>0</v>
      </c>
      <c r="G69" s="40">
        <v>0</v>
      </c>
    </row>
    <row r="70" spans="1:9" ht="15.75" thickBot="1" x14ac:dyDescent="0.3">
      <c r="A70" s="206"/>
      <c r="B70" s="140" t="s">
        <v>170</v>
      </c>
      <c r="C70" s="141">
        <v>387758</v>
      </c>
      <c r="D70" s="207">
        <v>72292187.518800005</v>
      </c>
      <c r="E70" s="208">
        <v>66485391.518800005</v>
      </c>
      <c r="F70" s="207">
        <v>186436.35339257991</v>
      </c>
      <c r="G70" s="208">
        <v>171461.044050155</v>
      </c>
    </row>
    <row r="71" spans="1:9" ht="15.75" thickTop="1" x14ac:dyDescent="0.25"/>
    <row r="73" spans="1:9" ht="50.1" customHeight="1" x14ac:dyDescent="0.25">
      <c r="A73" s="3"/>
      <c r="B73" s="406" t="s">
        <v>202</v>
      </c>
      <c r="C73" s="407"/>
      <c r="D73" s="407"/>
      <c r="E73" s="407"/>
      <c r="F73" s="407"/>
      <c r="G73" s="408"/>
      <c r="H73" s="3"/>
      <c r="I73" s="3"/>
    </row>
    <row r="74" spans="1:9" ht="20.100000000000001" customHeight="1" x14ac:dyDescent="0.25">
      <c r="A74" s="3"/>
      <c r="B74" s="409"/>
      <c r="C74" s="409"/>
      <c r="D74" s="409"/>
      <c r="E74" s="409"/>
      <c r="F74" s="409"/>
      <c r="G74" s="409"/>
    </row>
    <row r="75" spans="1:9" ht="20.100000000000001" customHeight="1" x14ac:dyDescent="0.25">
      <c r="A75" s="3"/>
      <c r="B75" s="410" t="s">
        <v>203</v>
      </c>
      <c r="C75" s="411"/>
      <c r="D75" s="411"/>
      <c r="E75" s="411"/>
      <c r="F75" s="411"/>
      <c r="G75" s="412"/>
    </row>
  </sheetData>
  <sheetProtection algorithmName="SHA-512" hashValue="bGUYgAclVOKWlQMl5E0cS1lxowJt43De/3YQjzlVMo5SL3/jtH8i1uFCst6lHKjGVqcBjLqNBQyFEI+zRK1sPg==" saltValue="WCZR7BkqhsP8x/CdKE8HRQ==" spinCount="100000" sheet="1" objects="1" scenarios="1" insertColumns="0" insertRows="0" sort="0" autoFilter="0" pivotTables="0"/>
  <sortState xmlns:xlrd2="http://schemas.microsoft.com/office/spreadsheetml/2017/richdata2" ref="B7:G69">
    <sortCondition descending="1" ref="F7:F69"/>
  </sortState>
  <mergeCells count="5">
    <mergeCell ref="D5:E5"/>
    <mergeCell ref="F5:G5"/>
    <mergeCell ref="B73:G73"/>
    <mergeCell ref="B74:G74"/>
    <mergeCell ref="B75:G7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B4E2-E191-4D71-8D2C-A317F2152CC8}">
  <dimension ref="A1:J63"/>
  <sheetViews>
    <sheetView workbookViewId="0">
      <selection activeCell="I20" sqref="I20"/>
    </sheetView>
  </sheetViews>
  <sheetFormatPr defaultRowHeight="15" x14ac:dyDescent="0.25"/>
  <cols>
    <col min="1" max="1" width="9.140625" style="5"/>
    <col min="2" max="2" width="29.140625" style="5" customWidth="1"/>
    <col min="3" max="3" width="18.5703125" style="5" customWidth="1"/>
    <col min="4" max="4" width="15.7109375" style="5" customWidth="1"/>
    <col min="5" max="5" width="12.7109375" style="5" bestFit="1" customWidth="1"/>
    <col min="6" max="6" width="15.140625" style="5" customWidth="1"/>
    <col min="7" max="16384" width="9.140625" style="5"/>
  </cols>
  <sheetData>
    <row r="1" spans="1:10" s="6" customFormat="1" ht="12.75" x14ac:dyDescent="0.2">
      <c r="A1" s="6" t="s">
        <v>204</v>
      </c>
      <c r="I1" s="6">
        <v>1000</v>
      </c>
    </row>
    <row r="2" spans="1:10" s="6" customFormat="1" ht="12.75" x14ac:dyDescent="0.2">
      <c r="A2" s="6" t="s">
        <v>205</v>
      </c>
    </row>
    <row r="3" spans="1:10" s="3" customFormat="1" ht="12.75" x14ac:dyDescent="0.2"/>
    <row r="4" spans="1:10" s="3" customFormat="1" ht="55.5" customHeight="1" x14ac:dyDescent="0.25">
      <c r="A4" s="22" t="s">
        <v>75</v>
      </c>
      <c r="B4" s="23" t="s">
        <v>4</v>
      </c>
      <c r="C4" s="24" t="s">
        <v>206</v>
      </c>
      <c r="D4" s="24" t="s">
        <v>207</v>
      </c>
      <c r="E4" s="25" t="s">
        <v>208</v>
      </c>
      <c r="F4" s="26" t="s">
        <v>209</v>
      </c>
      <c r="J4" s="5"/>
    </row>
    <row r="5" spans="1:10" x14ac:dyDescent="0.25">
      <c r="A5" s="148" t="s">
        <v>102</v>
      </c>
      <c r="B5" s="156" t="s">
        <v>48</v>
      </c>
      <c r="C5" s="70">
        <v>-9031.5640000000003</v>
      </c>
      <c r="D5" s="70">
        <v>104790.149</v>
      </c>
      <c r="E5" s="70">
        <v>31269.816999999999</v>
      </c>
      <c r="F5" s="45">
        <v>0.29840416583432855</v>
      </c>
    </row>
    <row r="6" spans="1:10" x14ac:dyDescent="0.25">
      <c r="A6" s="152" t="s">
        <v>103</v>
      </c>
      <c r="B6" s="153" t="s">
        <v>63</v>
      </c>
      <c r="C6" s="73">
        <v>-16631.721000000001</v>
      </c>
      <c r="D6" s="73">
        <v>289913.77</v>
      </c>
      <c r="E6" s="73">
        <v>46979.807999999997</v>
      </c>
      <c r="F6" s="46">
        <v>0.16204752192350161</v>
      </c>
    </row>
    <row r="7" spans="1:10" x14ac:dyDescent="0.25">
      <c r="A7" s="148" t="s">
        <v>210</v>
      </c>
      <c r="B7" s="156" t="s">
        <v>64</v>
      </c>
      <c r="C7" s="70">
        <v>-16913.424999999999</v>
      </c>
      <c r="D7" s="70">
        <v>177194.878</v>
      </c>
      <c r="E7" s="70">
        <v>26348.33</v>
      </c>
      <c r="F7" s="45">
        <v>0.14869690533605603</v>
      </c>
    </row>
    <row r="8" spans="1:10" x14ac:dyDescent="0.25">
      <c r="A8" s="152" t="s">
        <v>210</v>
      </c>
      <c r="B8" s="153" t="s">
        <v>41</v>
      </c>
      <c r="C8" s="73">
        <v>-46950.319000000003</v>
      </c>
      <c r="D8" s="73">
        <v>397195.33</v>
      </c>
      <c r="E8" s="73">
        <v>58879.199999999997</v>
      </c>
      <c r="F8" s="46">
        <v>0.14823739241848588</v>
      </c>
    </row>
    <row r="9" spans="1:10" x14ac:dyDescent="0.25">
      <c r="A9" s="148" t="s">
        <v>210</v>
      </c>
      <c r="B9" s="156" t="s">
        <v>27</v>
      </c>
      <c r="C9" s="70">
        <v>-42018.1</v>
      </c>
      <c r="D9" s="70">
        <v>283458.25799999997</v>
      </c>
      <c r="E9" s="70">
        <v>41508.995999999999</v>
      </c>
      <c r="F9" s="45">
        <v>0.14643777285895831</v>
      </c>
    </row>
    <row r="10" spans="1:10" x14ac:dyDescent="0.25">
      <c r="A10" s="152" t="s">
        <v>210</v>
      </c>
      <c r="B10" s="153" t="s">
        <v>60</v>
      </c>
      <c r="C10" s="73">
        <v>-110172.073</v>
      </c>
      <c r="D10" s="73">
        <v>761159.478</v>
      </c>
      <c r="E10" s="73">
        <v>110617</v>
      </c>
      <c r="F10" s="46">
        <v>0.14532696917951274</v>
      </c>
    </row>
    <row r="11" spans="1:10" x14ac:dyDescent="0.25">
      <c r="A11" s="148" t="s">
        <v>211</v>
      </c>
      <c r="B11" s="156" t="s">
        <v>28</v>
      </c>
      <c r="C11" s="70">
        <v>-3530.9169999999999</v>
      </c>
      <c r="D11" s="70">
        <v>83225.361000000004</v>
      </c>
      <c r="E11" s="70">
        <v>11994.78</v>
      </c>
      <c r="F11" s="45">
        <v>0.1441240969804865</v>
      </c>
    </row>
    <row r="12" spans="1:10" x14ac:dyDescent="0.25">
      <c r="A12" s="152" t="s">
        <v>211</v>
      </c>
      <c r="B12" s="153" t="s">
        <v>49</v>
      </c>
      <c r="C12" s="73">
        <v>-89609.816000000006</v>
      </c>
      <c r="D12" s="73">
        <v>1150981.017</v>
      </c>
      <c r="E12" s="73">
        <v>160906.932</v>
      </c>
      <c r="F12" s="46">
        <v>0.13979981391821686</v>
      </c>
    </row>
    <row r="13" spans="1:10" x14ac:dyDescent="0.25">
      <c r="A13" s="148" t="s">
        <v>211</v>
      </c>
      <c r="B13" s="156" t="s">
        <v>51</v>
      </c>
      <c r="C13" s="70">
        <v>-18439.376</v>
      </c>
      <c r="D13" s="70">
        <v>178101.663</v>
      </c>
      <c r="E13" s="70">
        <v>24749.556</v>
      </c>
      <c r="F13" s="45">
        <v>0.13896308200109284</v>
      </c>
    </row>
    <row r="14" spans="1:10" x14ac:dyDescent="0.25">
      <c r="A14" s="152" t="s">
        <v>211</v>
      </c>
      <c r="B14" s="153" t="s">
        <v>18</v>
      </c>
      <c r="C14" s="73">
        <v>-253320.35</v>
      </c>
      <c r="D14" s="73">
        <v>2550063.6630000002</v>
      </c>
      <c r="E14" s="73">
        <v>349270.15500000003</v>
      </c>
      <c r="F14" s="46">
        <v>0.13696526877650742</v>
      </c>
    </row>
    <row r="15" spans="1:10" x14ac:dyDescent="0.25">
      <c r="A15" s="148" t="s">
        <v>212</v>
      </c>
      <c r="B15" s="156" t="s">
        <v>25</v>
      </c>
      <c r="C15" s="70">
        <v>-32341.984</v>
      </c>
      <c r="D15" s="70">
        <v>213149.83600000001</v>
      </c>
      <c r="E15" s="70">
        <v>27978.375</v>
      </c>
      <c r="F15" s="45">
        <v>0.1312615366028243</v>
      </c>
    </row>
    <row r="16" spans="1:10" x14ac:dyDescent="0.25">
      <c r="A16" s="152" t="s">
        <v>212</v>
      </c>
      <c r="B16" s="153" t="s">
        <v>42</v>
      </c>
      <c r="C16" s="73">
        <v>-34206.680999999997</v>
      </c>
      <c r="D16" s="73">
        <v>315544.12199999997</v>
      </c>
      <c r="E16" s="73">
        <v>40857.144</v>
      </c>
      <c r="F16" s="46">
        <v>0.12948155630672784</v>
      </c>
    </row>
    <row r="17" spans="1:6" x14ac:dyDescent="0.25">
      <c r="A17" s="148" t="s">
        <v>212</v>
      </c>
      <c r="B17" s="156" t="s">
        <v>24</v>
      </c>
      <c r="C17" s="70">
        <v>-88700.194000000003</v>
      </c>
      <c r="D17" s="70">
        <v>783273.43</v>
      </c>
      <c r="E17" s="70">
        <v>100667.24400000001</v>
      </c>
      <c r="F17" s="45">
        <v>0.12852120363638531</v>
      </c>
    </row>
    <row r="18" spans="1:6" x14ac:dyDescent="0.25">
      <c r="A18" s="152" t="s">
        <v>212</v>
      </c>
      <c r="B18" s="153" t="s">
        <v>44</v>
      </c>
      <c r="C18" s="73">
        <v>-29213.119999999999</v>
      </c>
      <c r="D18" s="73">
        <v>256436.421</v>
      </c>
      <c r="E18" s="73">
        <v>32870.531999999999</v>
      </c>
      <c r="F18" s="46">
        <v>0.12818199486569812</v>
      </c>
    </row>
    <row r="19" spans="1:6" x14ac:dyDescent="0.25">
      <c r="A19" s="148" t="s">
        <v>122</v>
      </c>
      <c r="B19" s="156" t="s">
        <v>31</v>
      </c>
      <c r="C19" s="70">
        <v>-918</v>
      </c>
      <c r="D19" s="70">
        <v>63560</v>
      </c>
      <c r="E19" s="70">
        <v>7832</v>
      </c>
      <c r="F19" s="45">
        <v>0.12322215229704217</v>
      </c>
    </row>
    <row r="20" spans="1:6" x14ac:dyDescent="0.25">
      <c r="A20" s="152" t="s">
        <v>122</v>
      </c>
      <c r="B20" s="153" t="s">
        <v>20</v>
      </c>
      <c r="C20" s="73">
        <v>-35733.445</v>
      </c>
      <c r="D20" s="73">
        <v>269123.83100000001</v>
      </c>
      <c r="E20" s="73">
        <v>31001.124</v>
      </c>
      <c r="F20" s="46">
        <v>0.11519278647605162</v>
      </c>
    </row>
    <row r="21" spans="1:6" x14ac:dyDescent="0.25">
      <c r="A21" s="148" t="s">
        <v>213</v>
      </c>
      <c r="B21" s="156" t="s">
        <v>47</v>
      </c>
      <c r="C21" s="70">
        <v>-14349.463</v>
      </c>
      <c r="D21" s="70">
        <v>219088.21900000001</v>
      </c>
      <c r="E21" s="70">
        <v>24800.28</v>
      </c>
      <c r="F21" s="45">
        <v>0.1131976886443173</v>
      </c>
    </row>
    <row r="22" spans="1:6" x14ac:dyDescent="0.25">
      <c r="A22" s="152" t="s">
        <v>213</v>
      </c>
      <c r="B22" s="153" t="s">
        <v>16</v>
      </c>
      <c r="C22" s="73">
        <v>-399858.93199999997</v>
      </c>
      <c r="D22" s="73">
        <v>3000550.5830000001</v>
      </c>
      <c r="E22" s="73">
        <v>336480.39600000001</v>
      </c>
      <c r="F22" s="46">
        <v>0.11213955128981073</v>
      </c>
    </row>
    <row r="23" spans="1:6" x14ac:dyDescent="0.25">
      <c r="A23" s="148" t="s">
        <v>214</v>
      </c>
      <c r="B23" s="156" t="s">
        <v>53</v>
      </c>
      <c r="C23" s="70">
        <v>-236730.31599999999</v>
      </c>
      <c r="D23" s="70">
        <v>2405005.1630000002</v>
      </c>
      <c r="E23" s="70">
        <v>248842.283</v>
      </c>
      <c r="F23" s="45">
        <v>0.10346850261626653</v>
      </c>
    </row>
    <row r="24" spans="1:6" x14ac:dyDescent="0.25">
      <c r="A24" s="152" t="s">
        <v>214</v>
      </c>
      <c r="B24" s="153" t="s">
        <v>37</v>
      </c>
      <c r="C24" s="73">
        <v>-25430.163</v>
      </c>
      <c r="D24" s="73">
        <v>279277.76299999998</v>
      </c>
      <c r="E24" s="73">
        <v>28750.113000000001</v>
      </c>
      <c r="F24" s="46">
        <v>0.1029445119123215</v>
      </c>
    </row>
    <row r="25" spans="1:6" x14ac:dyDescent="0.25">
      <c r="A25" s="148" t="s">
        <v>214</v>
      </c>
      <c r="B25" s="156" t="s">
        <v>39</v>
      </c>
      <c r="C25" s="70">
        <v>-432081.30099999998</v>
      </c>
      <c r="D25" s="70">
        <v>2613686.8420000002</v>
      </c>
      <c r="E25" s="70">
        <v>265451.59399999998</v>
      </c>
      <c r="F25" s="45">
        <v>0.10156212662297207</v>
      </c>
    </row>
    <row r="26" spans="1:6" x14ac:dyDescent="0.25">
      <c r="A26" s="152" t="s">
        <v>214</v>
      </c>
      <c r="B26" s="153" t="s">
        <v>58</v>
      </c>
      <c r="C26" s="73">
        <v>-37320.387999999999</v>
      </c>
      <c r="D26" s="73">
        <v>460715.10100000002</v>
      </c>
      <c r="E26" s="73">
        <v>46275.828000000001</v>
      </c>
      <c r="F26" s="46">
        <v>0.10044347992839071</v>
      </c>
    </row>
    <row r="27" spans="1:6" x14ac:dyDescent="0.25">
      <c r="A27" s="148" t="s">
        <v>214</v>
      </c>
      <c r="B27" s="156" t="s">
        <v>32</v>
      </c>
      <c r="C27" s="70">
        <v>-3021.8029999999999</v>
      </c>
      <c r="D27" s="70">
        <v>43908.951999999997</v>
      </c>
      <c r="E27" s="70">
        <v>4374.2759999999998</v>
      </c>
      <c r="F27" s="45">
        <v>9.9621507705308018E-2</v>
      </c>
    </row>
    <row r="28" spans="1:6" x14ac:dyDescent="0.25">
      <c r="A28" s="152" t="s">
        <v>214</v>
      </c>
      <c r="B28" s="153" t="s">
        <v>50</v>
      </c>
      <c r="C28" s="73">
        <v>-99747.982000000004</v>
      </c>
      <c r="D28" s="73">
        <v>998669.47</v>
      </c>
      <c r="E28" s="73">
        <v>99090.827999999994</v>
      </c>
      <c r="F28" s="46">
        <v>9.9222846974585097E-2</v>
      </c>
    </row>
    <row r="29" spans="1:6" x14ac:dyDescent="0.25">
      <c r="A29" s="148" t="s">
        <v>214</v>
      </c>
      <c r="B29" s="156" t="s">
        <v>40</v>
      </c>
      <c r="C29" s="70">
        <v>-47350.294999999998</v>
      </c>
      <c r="D29" s="70">
        <v>506322.022</v>
      </c>
      <c r="E29" s="70">
        <v>49476.24</v>
      </c>
      <c r="F29" s="45">
        <v>9.7716942677243457E-2</v>
      </c>
    </row>
    <row r="30" spans="1:6" x14ac:dyDescent="0.25">
      <c r="A30" s="152" t="s">
        <v>214</v>
      </c>
      <c r="B30" s="153" t="s">
        <v>30</v>
      </c>
      <c r="C30" s="73">
        <v>-69794.436000000002</v>
      </c>
      <c r="D30" s="73">
        <v>575348.87600000005</v>
      </c>
      <c r="E30" s="73">
        <v>56160.264000000003</v>
      </c>
      <c r="F30" s="46">
        <v>9.7610799886224162E-2</v>
      </c>
    </row>
    <row r="31" spans="1:6" x14ac:dyDescent="0.25">
      <c r="A31" s="148" t="s">
        <v>214</v>
      </c>
      <c r="B31" s="156" t="s">
        <v>46</v>
      </c>
      <c r="C31" s="70">
        <v>-5278.3130000000001</v>
      </c>
      <c r="D31" s="70">
        <v>63652.631999999998</v>
      </c>
      <c r="E31" s="70">
        <v>6205</v>
      </c>
      <c r="F31" s="45">
        <v>9.7482221944883596E-2</v>
      </c>
    </row>
    <row r="32" spans="1:6" x14ac:dyDescent="0.25">
      <c r="A32" s="152" t="s">
        <v>215</v>
      </c>
      <c r="B32" s="153" t="s">
        <v>59</v>
      </c>
      <c r="C32" s="73">
        <v>-10250.602000000001</v>
      </c>
      <c r="D32" s="73">
        <v>186846.62599999999</v>
      </c>
      <c r="E32" s="73">
        <v>17214.106</v>
      </c>
      <c r="F32" s="46">
        <v>9.2129605808348933E-2</v>
      </c>
    </row>
    <row r="33" spans="1:6" x14ac:dyDescent="0.25">
      <c r="A33" s="148" t="s">
        <v>215</v>
      </c>
      <c r="B33" s="156" t="s">
        <v>35</v>
      </c>
      <c r="C33" s="70">
        <v>-10152.078</v>
      </c>
      <c r="D33" s="70">
        <v>109753.88400000001</v>
      </c>
      <c r="E33" s="70">
        <v>9886</v>
      </c>
      <c r="F33" s="45">
        <v>9.0074261062141545E-2</v>
      </c>
    </row>
    <row r="34" spans="1:6" x14ac:dyDescent="0.25">
      <c r="A34" s="152" t="s">
        <v>215</v>
      </c>
      <c r="B34" s="153" t="s">
        <v>45</v>
      </c>
      <c r="C34" s="73">
        <v>-11325.012000000001</v>
      </c>
      <c r="D34" s="73">
        <v>143333.86300000001</v>
      </c>
      <c r="E34" s="73">
        <v>12886.878000000001</v>
      </c>
      <c r="F34" s="46">
        <v>8.9908118920927982E-2</v>
      </c>
    </row>
    <row r="35" spans="1:6" x14ac:dyDescent="0.25">
      <c r="A35" s="148" t="s">
        <v>215</v>
      </c>
      <c r="B35" s="156" t="s">
        <v>13</v>
      </c>
      <c r="C35" s="70">
        <v>-1543347.642</v>
      </c>
      <c r="D35" s="70">
        <v>19894088.988000002</v>
      </c>
      <c r="E35" s="70">
        <v>1770563.9680000001</v>
      </c>
      <c r="F35" s="45">
        <v>8.899949975432371E-2</v>
      </c>
    </row>
    <row r="36" spans="1:6" x14ac:dyDescent="0.25">
      <c r="A36" s="152" t="s">
        <v>215</v>
      </c>
      <c r="B36" s="153" t="s">
        <v>21</v>
      </c>
      <c r="C36" s="73">
        <v>-22600.75</v>
      </c>
      <c r="D36" s="73">
        <v>194117.49299999999</v>
      </c>
      <c r="E36" s="73">
        <v>17225.328000000001</v>
      </c>
      <c r="F36" s="46">
        <v>8.8736608606417564E-2</v>
      </c>
    </row>
    <row r="37" spans="1:6" x14ac:dyDescent="0.25">
      <c r="A37" s="148" t="s">
        <v>215</v>
      </c>
      <c r="B37" s="156" t="s">
        <v>54</v>
      </c>
      <c r="C37" s="70">
        <v>-37428.747000000003</v>
      </c>
      <c r="D37" s="70">
        <v>411589.44799999997</v>
      </c>
      <c r="E37" s="70">
        <v>36253.008000000002</v>
      </c>
      <c r="F37" s="45">
        <v>8.8080508808379365E-2</v>
      </c>
    </row>
    <row r="38" spans="1:6" x14ac:dyDescent="0.25">
      <c r="A38" s="152" t="s">
        <v>215</v>
      </c>
      <c r="B38" s="153" t="s">
        <v>26</v>
      </c>
      <c r="C38" s="73">
        <v>-38329.712</v>
      </c>
      <c r="D38" s="73">
        <v>272160.85100000002</v>
      </c>
      <c r="E38" s="73">
        <v>23586.083999999999</v>
      </c>
      <c r="F38" s="46">
        <v>8.6662295158681735E-2</v>
      </c>
    </row>
    <row r="39" spans="1:6" x14ac:dyDescent="0.25">
      <c r="A39" s="148" t="s">
        <v>216</v>
      </c>
      <c r="B39" s="156" t="s">
        <v>38</v>
      </c>
      <c r="C39" s="70">
        <v>-121086.44</v>
      </c>
      <c r="D39" s="70">
        <v>936361.39099999995</v>
      </c>
      <c r="E39" s="70">
        <v>74528.748000000007</v>
      </c>
      <c r="F39" s="45">
        <v>7.959399940700887E-2</v>
      </c>
    </row>
    <row r="40" spans="1:6" x14ac:dyDescent="0.25">
      <c r="A40" s="152" t="s">
        <v>216</v>
      </c>
      <c r="B40" s="153" t="s">
        <v>14</v>
      </c>
      <c r="C40" s="73">
        <v>-697945.27300000004</v>
      </c>
      <c r="D40" s="73">
        <v>6203491.5209999997</v>
      </c>
      <c r="E40" s="73">
        <v>485939.67599999998</v>
      </c>
      <c r="F40" s="46">
        <v>7.8333253838584554E-2</v>
      </c>
    </row>
    <row r="41" spans="1:6" x14ac:dyDescent="0.25">
      <c r="A41" s="148" t="s">
        <v>216</v>
      </c>
      <c r="B41" s="156" t="s">
        <v>43</v>
      </c>
      <c r="C41" s="70">
        <v>-21167.012999999999</v>
      </c>
      <c r="D41" s="70">
        <v>209121.772</v>
      </c>
      <c r="E41" s="70">
        <v>15988.404</v>
      </c>
      <c r="F41" s="45">
        <v>7.645499484386542E-2</v>
      </c>
    </row>
    <row r="42" spans="1:6" x14ac:dyDescent="0.25">
      <c r="A42" s="152" t="s">
        <v>217</v>
      </c>
      <c r="B42" s="153" t="s">
        <v>23</v>
      </c>
      <c r="C42" s="73">
        <v>-15974.242</v>
      </c>
      <c r="D42" s="73">
        <v>145236.18599999999</v>
      </c>
      <c r="E42" s="73">
        <v>10637.88</v>
      </c>
      <c r="F42" s="46">
        <v>7.3245382524710467E-2</v>
      </c>
    </row>
    <row r="43" spans="1:6" x14ac:dyDescent="0.25">
      <c r="A43" s="148" t="s">
        <v>217</v>
      </c>
      <c r="B43" s="156" t="s">
        <v>55</v>
      </c>
      <c r="C43" s="70">
        <v>-10427.755999999999</v>
      </c>
      <c r="D43" s="70">
        <v>98114.32</v>
      </c>
      <c r="E43" s="70">
        <v>6982.0919999999996</v>
      </c>
      <c r="F43" s="45">
        <v>7.1162823123067057E-2</v>
      </c>
    </row>
    <row r="44" spans="1:6" x14ac:dyDescent="0.25">
      <c r="A44" s="152" t="s">
        <v>217</v>
      </c>
      <c r="B44" s="153" t="s">
        <v>62</v>
      </c>
      <c r="C44" s="73">
        <v>-8493.9249999999993</v>
      </c>
      <c r="D44" s="73">
        <v>147884.17199999999</v>
      </c>
      <c r="E44" s="73">
        <v>10499.964</v>
      </c>
      <c r="F44" s="46">
        <v>7.100126983163553E-2</v>
      </c>
    </row>
    <row r="45" spans="1:6" x14ac:dyDescent="0.25">
      <c r="A45" s="148" t="s">
        <v>217</v>
      </c>
      <c r="B45" s="156" t="s">
        <v>57</v>
      </c>
      <c r="C45" s="70">
        <v>-43852.51</v>
      </c>
      <c r="D45" s="70">
        <v>354550.74800000002</v>
      </c>
      <c r="E45" s="70">
        <v>24370.187999999998</v>
      </c>
      <c r="F45" s="45">
        <v>6.8735401455139511E-2</v>
      </c>
    </row>
    <row r="46" spans="1:6" x14ac:dyDescent="0.25">
      <c r="A46" s="152" t="s">
        <v>217</v>
      </c>
      <c r="B46" s="153" t="s">
        <v>56</v>
      </c>
      <c r="C46" s="73">
        <v>-16122.846</v>
      </c>
      <c r="D46" s="73">
        <v>130209.33</v>
      </c>
      <c r="E46" s="73">
        <v>8526.4920000000002</v>
      </c>
      <c r="F46" s="46">
        <v>6.5482957327251429E-2</v>
      </c>
    </row>
    <row r="47" spans="1:6" x14ac:dyDescent="0.25">
      <c r="A47" s="148" t="s">
        <v>218</v>
      </c>
      <c r="B47" s="156" t="s">
        <v>36</v>
      </c>
      <c r="C47" s="70">
        <v>-22765.353999999999</v>
      </c>
      <c r="D47" s="70">
        <v>176218.22399999999</v>
      </c>
      <c r="E47" s="70">
        <v>11384.796</v>
      </c>
      <c r="F47" s="45">
        <v>6.4606235050921862E-2</v>
      </c>
    </row>
    <row r="48" spans="1:6" x14ac:dyDescent="0.25">
      <c r="A48" s="152" t="s">
        <v>218</v>
      </c>
      <c r="B48" s="153" t="s">
        <v>33</v>
      </c>
      <c r="C48" s="73">
        <v>-18830.800999999999</v>
      </c>
      <c r="D48" s="73">
        <v>200517.552</v>
      </c>
      <c r="E48" s="73">
        <v>12255.364</v>
      </c>
      <c r="F48" s="46">
        <v>6.1118659577491748E-2</v>
      </c>
    </row>
    <row r="49" spans="1:10" x14ac:dyDescent="0.25">
      <c r="A49" s="148" t="s">
        <v>218</v>
      </c>
      <c r="B49" s="156" t="s">
        <v>22</v>
      </c>
      <c r="C49" s="70">
        <v>-202590.98199999999</v>
      </c>
      <c r="D49" s="70">
        <v>1221110.5689999999</v>
      </c>
      <c r="E49" s="70">
        <v>73787.97</v>
      </c>
      <c r="F49" s="45">
        <v>6.0426935834669696E-2</v>
      </c>
    </row>
    <row r="50" spans="1:10" x14ac:dyDescent="0.25">
      <c r="A50" s="152" t="s">
        <v>218</v>
      </c>
      <c r="B50" s="153" t="s">
        <v>17</v>
      </c>
      <c r="C50" s="73">
        <v>-553721.88800000004</v>
      </c>
      <c r="D50" s="73">
        <v>5360996.59</v>
      </c>
      <c r="E50" s="73">
        <v>312692.87699999998</v>
      </c>
      <c r="F50" s="46">
        <v>5.8327378454833149E-2</v>
      </c>
    </row>
    <row r="51" spans="1:10" x14ac:dyDescent="0.25">
      <c r="A51" s="148" t="s">
        <v>218</v>
      </c>
      <c r="B51" s="156" t="s">
        <v>19</v>
      </c>
      <c r="C51" s="70">
        <v>-226160.16500000001</v>
      </c>
      <c r="D51" s="70">
        <v>1755427.3729999999</v>
      </c>
      <c r="E51" s="70">
        <v>99404.292000000001</v>
      </c>
      <c r="F51" s="45">
        <v>5.6626832604370014E-2</v>
      </c>
    </row>
    <row r="52" spans="1:10" x14ac:dyDescent="0.25">
      <c r="A52" s="152" t="s">
        <v>151</v>
      </c>
      <c r="B52" s="153" t="s">
        <v>34</v>
      </c>
      <c r="C52" s="73">
        <v>-1796.5060000000001</v>
      </c>
      <c r="D52" s="73">
        <v>29470.481</v>
      </c>
      <c r="E52" s="73">
        <v>1598</v>
      </c>
      <c r="F52" s="46">
        <v>5.422375019939444E-2</v>
      </c>
    </row>
    <row r="53" spans="1:10" x14ac:dyDescent="0.25">
      <c r="A53" s="148" t="s">
        <v>152</v>
      </c>
      <c r="B53" s="156" t="s">
        <v>52</v>
      </c>
      <c r="C53" s="70">
        <v>-42906.391000000003</v>
      </c>
      <c r="D53" s="70">
        <v>367992.58100000001</v>
      </c>
      <c r="E53" s="70">
        <v>12824</v>
      </c>
      <c r="F53" s="45">
        <v>3.484852864465765E-2</v>
      </c>
    </row>
    <row r="54" spans="1:10" x14ac:dyDescent="0.25">
      <c r="A54" s="152" t="s">
        <v>153</v>
      </c>
      <c r="B54" s="153" t="s">
        <v>15</v>
      </c>
      <c r="C54" s="73">
        <v>-90114.093999999997</v>
      </c>
      <c r="D54" s="73">
        <v>918083.848</v>
      </c>
      <c r="E54" s="73">
        <v>22150.95</v>
      </c>
      <c r="F54" s="46">
        <v>2.4127371425011715E-2</v>
      </c>
    </row>
    <row r="55" spans="1:10" x14ac:dyDescent="0.25">
      <c r="A55" s="148" t="s">
        <v>154</v>
      </c>
      <c r="B55" s="156" t="s">
        <v>29</v>
      </c>
      <c r="C55" s="70">
        <v>-19045.212</v>
      </c>
      <c r="D55" s="70">
        <v>190475.745</v>
      </c>
      <c r="E55" s="70">
        <v>3999.9960000000001</v>
      </c>
      <c r="F55" s="45">
        <v>2.1000028113815752E-2</v>
      </c>
    </row>
    <row r="56" spans="1:10" x14ac:dyDescent="0.25">
      <c r="A56" s="152" t="s">
        <v>155</v>
      </c>
      <c r="B56" s="153" t="s">
        <v>61</v>
      </c>
      <c r="C56" s="73">
        <v>-5126.3590000000004</v>
      </c>
      <c r="D56" s="73">
        <v>84436.29</v>
      </c>
      <c r="E56" s="73" t="s">
        <v>219</v>
      </c>
      <c r="F56" s="46">
        <v>0</v>
      </c>
    </row>
    <row r="57" spans="1:10" ht="15.75" thickBot="1" x14ac:dyDescent="0.3">
      <c r="A57" s="211"/>
      <c r="B57" s="212" t="s">
        <v>170</v>
      </c>
      <c r="C57" s="77">
        <f>SUM(C5:C56)</f>
        <v>-5990256.7770000007</v>
      </c>
      <c r="D57" s="77">
        <f>SUM(D5:D56)</f>
        <v>58784986.675999992</v>
      </c>
      <c r="E57" s="77">
        <f>SUM(E5:E56)</f>
        <v>5344825.1560000004</v>
      </c>
      <c r="F57" s="47">
        <v>9.0919480361810398E-2</v>
      </c>
    </row>
    <row r="58" spans="1:10" ht="15.75" thickTop="1" x14ac:dyDescent="0.25"/>
    <row r="59" spans="1:10" s="3" customFormat="1" ht="15.95" customHeight="1" x14ac:dyDescent="0.25">
      <c r="J59" s="5"/>
    </row>
    <row r="60" spans="1:10" s="3" customFormat="1" ht="15.95" customHeight="1" x14ac:dyDescent="0.25">
      <c r="B60" s="35" t="s">
        <v>220</v>
      </c>
      <c r="C60" s="35"/>
      <c r="D60" s="209"/>
      <c r="E60" s="210"/>
      <c r="J60" s="5"/>
    </row>
    <row r="61" spans="1:10" s="3" customFormat="1" ht="15.95" customHeight="1" x14ac:dyDescent="0.2">
      <c r="B61" s="3" t="s">
        <v>221</v>
      </c>
    </row>
    <row r="62" spans="1:10" s="3" customFormat="1" ht="12.75" x14ac:dyDescent="0.2">
      <c r="B62" s="12" t="s">
        <v>222</v>
      </c>
    </row>
    <row r="63" spans="1:10" s="3" customFormat="1" ht="12.75" x14ac:dyDescent="0.2"/>
  </sheetData>
  <sheetProtection algorithmName="SHA-512" hashValue="0SHyvicf5C3pdf9MNnOJFEyJU5yttR1yqnoGQ/xVtHMa83ZXWqNMLJ1J3o2dnURF21yUwVqQOECIaWfg7BEzFA==" saltValue="hVwczeea7hqOtACjh29BxA==" spinCount="100000" sheet="1" objects="1" scenarios="1" insertColumns="0" insertRows="0" sort="0" autoFilter="0" pivotTables="0"/>
  <sortState xmlns:xlrd2="http://schemas.microsoft.com/office/spreadsheetml/2017/richdata2" ref="B5:F56">
    <sortCondition descending="1" ref="F5:F56"/>
  </sortState>
  <pageMargins left="0.7" right="0.7" top="0.75" bottom="0.75" header="0.3" footer="0.3"/>
  <ignoredErrors>
    <ignoredError sqref="A52:A56 A5:A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1FDC-80BA-49FD-8DD0-F979CD1735AF}">
  <dimension ref="A1:P78"/>
  <sheetViews>
    <sheetView topLeftCell="A21" workbookViewId="0">
      <selection activeCell="K33" sqref="K33"/>
    </sheetView>
  </sheetViews>
  <sheetFormatPr defaultRowHeight="15" x14ac:dyDescent="0.25"/>
  <cols>
    <col min="1" max="1" width="9.140625" style="5"/>
    <col min="2" max="2" width="31.7109375" style="5" customWidth="1"/>
    <col min="3" max="3" width="16.28515625" style="5" customWidth="1"/>
    <col min="4" max="4" width="14.140625" style="5" customWidth="1"/>
    <col min="5" max="5" width="14" style="5" customWidth="1"/>
    <col min="6" max="6" width="15.140625" style="5" customWidth="1"/>
    <col min="7" max="7" width="15" style="5" customWidth="1"/>
    <col min="8" max="16384" width="9.140625" style="5"/>
  </cols>
  <sheetData>
    <row r="1" spans="1:16" s="6" customFormat="1" ht="12.75" x14ac:dyDescent="0.2">
      <c r="A1" s="6" t="s">
        <v>223</v>
      </c>
      <c r="C1" s="7"/>
      <c r="D1" s="7"/>
      <c r="E1" s="7"/>
      <c r="F1" s="7"/>
      <c r="G1" s="7"/>
      <c r="H1" s="7"/>
    </row>
    <row r="2" spans="1:16" s="6" customFormat="1" ht="12.75" x14ac:dyDescent="0.2">
      <c r="A2" s="6" t="s">
        <v>224</v>
      </c>
      <c r="C2" s="7"/>
      <c r="D2" s="7"/>
      <c r="E2" s="7"/>
      <c r="F2" s="7"/>
      <c r="G2" s="7"/>
      <c r="H2" s="7"/>
    </row>
    <row r="3" spans="1:16" s="3" customFormat="1" x14ac:dyDescent="0.25">
      <c r="A3" s="27"/>
      <c r="C3" s="1"/>
      <c r="D3" s="1"/>
      <c r="E3" s="1"/>
      <c r="F3" s="1"/>
      <c r="G3" s="1"/>
      <c r="H3" s="1"/>
      <c r="L3" s="5"/>
      <c r="M3" s="5"/>
      <c r="N3" s="5"/>
      <c r="O3" s="5"/>
      <c r="P3" s="5"/>
    </row>
    <row r="4" spans="1:16" s="3" customFormat="1" ht="30" customHeight="1" x14ac:dyDescent="0.25">
      <c r="A4" s="28"/>
      <c r="C4" s="1"/>
      <c r="D4" s="413" t="s">
        <v>225</v>
      </c>
      <c r="E4" s="414"/>
      <c r="F4" s="413" t="s">
        <v>226</v>
      </c>
      <c r="G4" s="414"/>
      <c r="H4" s="1"/>
      <c r="L4" s="5"/>
      <c r="M4" s="5"/>
      <c r="N4" s="5"/>
      <c r="O4" s="5"/>
      <c r="P4" s="5"/>
    </row>
    <row r="5" spans="1:16" s="12" customFormat="1" ht="25.5" customHeight="1" x14ac:dyDescent="0.25">
      <c r="A5" s="29" t="s">
        <v>75</v>
      </c>
      <c r="B5" s="215" t="s">
        <v>4</v>
      </c>
      <c r="C5" s="216" t="s">
        <v>227</v>
      </c>
      <c r="D5" s="213" t="s">
        <v>178</v>
      </c>
      <c r="E5" s="30" t="s">
        <v>179</v>
      </c>
      <c r="F5" s="213" t="s">
        <v>178</v>
      </c>
      <c r="G5" s="30" t="s">
        <v>179</v>
      </c>
      <c r="H5" s="13"/>
      <c r="K5" s="42"/>
      <c r="L5" s="42"/>
      <c r="M5" s="42"/>
    </row>
    <row r="6" spans="1:16" x14ac:dyDescent="0.25">
      <c r="A6" s="148">
        <v>1</v>
      </c>
      <c r="B6" s="179" t="s">
        <v>44</v>
      </c>
      <c r="C6" s="150">
        <v>798625.67700000003</v>
      </c>
      <c r="D6" s="188">
        <v>227483.68540000002</v>
      </c>
      <c r="E6" s="71">
        <v>194613.15340000001</v>
      </c>
      <c r="F6" s="217">
        <f t="shared" ref="F6:F37" si="0">+D6/C6</f>
        <v>0.28484394122479489</v>
      </c>
      <c r="G6" s="54">
        <f t="shared" ref="G6:G37" si="1">+E6/C6</f>
        <v>0.24368506924427374</v>
      </c>
    </row>
    <row r="7" spans="1:16" x14ac:dyDescent="0.25">
      <c r="A7" s="152">
        <v>2</v>
      </c>
      <c r="B7" s="181" t="s">
        <v>16</v>
      </c>
      <c r="C7" s="154">
        <v>17828194.245999999</v>
      </c>
      <c r="D7" s="189">
        <v>4186802.4476000001</v>
      </c>
      <c r="E7" s="74">
        <v>3755294.9515999998</v>
      </c>
      <c r="F7" s="218">
        <f t="shared" si="0"/>
        <v>0.23484164407392896</v>
      </c>
      <c r="G7" s="57">
        <f t="shared" si="1"/>
        <v>0.21063798721188781</v>
      </c>
    </row>
    <row r="8" spans="1:16" x14ac:dyDescent="0.25">
      <c r="A8" s="148">
        <v>3</v>
      </c>
      <c r="B8" s="179" t="s">
        <v>45</v>
      </c>
      <c r="C8" s="150">
        <v>610883.31599999999</v>
      </c>
      <c r="D8" s="188">
        <v>133108.951</v>
      </c>
      <c r="E8" s="71">
        <v>120222.073</v>
      </c>
      <c r="F8" s="217">
        <f t="shared" si="0"/>
        <v>0.21789586900422078</v>
      </c>
      <c r="G8" s="54">
        <f t="shared" si="1"/>
        <v>0.19680038699894695</v>
      </c>
    </row>
    <row r="9" spans="1:16" x14ac:dyDescent="0.25">
      <c r="A9" s="152" t="s">
        <v>228</v>
      </c>
      <c r="B9" s="181" t="s">
        <v>53</v>
      </c>
      <c r="C9" s="154">
        <v>10631032.527999999</v>
      </c>
      <c r="D9" s="189">
        <v>2231994.1438000002</v>
      </c>
      <c r="E9" s="74">
        <v>1983151.8608000001</v>
      </c>
      <c r="F9" s="218">
        <f t="shared" si="0"/>
        <v>0.20995083383682414</v>
      </c>
      <c r="G9" s="57">
        <f t="shared" si="1"/>
        <v>0.18654367349331097</v>
      </c>
    </row>
    <row r="10" spans="1:16" x14ac:dyDescent="0.25">
      <c r="A10" s="148" t="s">
        <v>228</v>
      </c>
      <c r="B10" s="179" t="s">
        <v>60</v>
      </c>
      <c r="C10" s="150">
        <v>3194577.7680000002</v>
      </c>
      <c r="D10" s="188">
        <v>668734.18220000004</v>
      </c>
      <c r="E10" s="71">
        <v>558117.18220000004</v>
      </c>
      <c r="F10" s="217">
        <f t="shared" si="0"/>
        <v>0.20933413764369502</v>
      </c>
      <c r="G10" s="54">
        <f t="shared" si="1"/>
        <v>0.17470765238231009</v>
      </c>
    </row>
    <row r="11" spans="1:16" x14ac:dyDescent="0.25">
      <c r="A11" s="152" t="s">
        <v>228</v>
      </c>
      <c r="B11" s="181" t="s">
        <v>58</v>
      </c>
      <c r="C11" s="154">
        <v>2088784.4730000002</v>
      </c>
      <c r="D11" s="189">
        <v>434887.74699999997</v>
      </c>
      <c r="E11" s="74">
        <v>388611.91899999999</v>
      </c>
      <c r="F11" s="218">
        <f t="shared" si="0"/>
        <v>0.20820134993410588</v>
      </c>
      <c r="G11" s="57">
        <f t="shared" si="1"/>
        <v>0.18604692060060135</v>
      </c>
    </row>
    <row r="12" spans="1:16" x14ac:dyDescent="0.25">
      <c r="A12" s="148" t="s">
        <v>121</v>
      </c>
      <c r="B12" s="179" t="s">
        <v>59</v>
      </c>
      <c r="C12" s="150">
        <v>909028.39500000002</v>
      </c>
      <c r="D12" s="188">
        <v>181411.35680000001</v>
      </c>
      <c r="E12" s="71">
        <v>164197.25080000001</v>
      </c>
      <c r="F12" s="217">
        <f t="shared" si="0"/>
        <v>0.1995662157506092</v>
      </c>
      <c r="G12" s="54">
        <f t="shared" si="1"/>
        <v>0.18062939695079602</v>
      </c>
    </row>
    <row r="13" spans="1:16" x14ac:dyDescent="0.25">
      <c r="A13" s="152" t="s">
        <v>121</v>
      </c>
      <c r="B13" s="181" t="s">
        <v>64</v>
      </c>
      <c r="C13" s="154">
        <v>833270.7030000001</v>
      </c>
      <c r="D13" s="189">
        <v>165840.2138</v>
      </c>
      <c r="E13" s="74">
        <v>139491.88380000001</v>
      </c>
      <c r="F13" s="218">
        <f t="shared" si="0"/>
        <v>0.19902321442831283</v>
      </c>
      <c r="G13" s="57">
        <f t="shared" si="1"/>
        <v>0.16740284195495109</v>
      </c>
    </row>
    <row r="14" spans="1:16" x14ac:dyDescent="0.25">
      <c r="A14" s="148" t="s">
        <v>229</v>
      </c>
      <c r="B14" s="179" t="s">
        <v>17</v>
      </c>
      <c r="C14" s="150">
        <v>29580346.190999996</v>
      </c>
      <c r="D14" s="188">
        <v>5757890.6773999995</v>
      </c>
      <c r="E14" s="71">
        <v>5416503.7003999995</v>
      </c>
      <c r="F14" s="217">
        <f t="shared" si="0"/>
        <v>0.19465257912200748</v>
      </c>
      <c r="G14" s="54">
        <f t="shared" si="1"/>
        <v>0.18311157230634456</v>
      </c>
    </row>
    <row r="15" spans="1:16" x14ac:dyDescent="0.25">
      <c r="A15" s="152" t="s">
        <v>229</v>
      </c>
      <c r="B15" s="181" t="s">
        <v>51</v>
      </c>
      <c r="C15" s="154">
        <v>824868.94799999997</v>
      </c>
      <c r="D15" s="189">
        <v>159762.38940000001</v>
      </c>
      <c r="E15" s="74">
        <v>135012.8334</v>
      </c>
      <c r="F15" s="218">
        <f t="shared" si="0"/>
        <v>0.19368214767614214</v>
      </c>
      <c r="G15" s="57">
        <f t="shared" si="1"/>
        <v>0.16367791965906323</v>
      </c>
    </row>
    <row r="16" spans="1:16" x14ac:dyDescent="0.25">
      <c r="A16" s="148" t="s">
        <v>229</v>
      </c>
      <c r="B16" s="179" t="s">
        <v>30</v>
      </c>
      <c r="C16" s="150">
        <v>4252575.2649999997</v>
      </c>
      <c r="D16" s="188">
        <v>814327.64879999997</v>
      </c>
      <c r="E16" s="71">
        <v>721398.73679999996</v>
      </c>
      <c r="F16" s="217">
        <f t="shared" si="0"/>
        <v>0.19149047296168198</v>
      </c>
      <c r="G16" s="54">
        <f t="shared" si="1"/>
        <v>0.16963808794575208</v>
      </c>
    </row>
    <row r="17" spans="1:7" x14ac:dyDescent="0.25">
      <c r="A17" s="152" t="s">
        <v>229</v>
      </c>
      <c r="B17" s="181" t="s">
        <v>15</v>
      </c>
      <c r="C17" s="154">
        <v>4561416.3130000001</v>
      </c>
      <c r="D17" s="189">
        <v>845997.5736</v>
      </c>
      <c r="E17" s="74">
        <v>823846.62360000005</v>
      </c>
      <c r="F17" s="218">
        <f t="shared" si="0"/>
        <v>0.18546817820353598</v>
      </c>
      <c r="G17" s="57">
        <f t="shared" si="1"/>
        <v>0.18061202202746629</v>
      </c>
    </row>
    <row r="18" spans="1:7" x14ac:dyDescent="0.25">
      <c r="A18" s="148" t="s">
        <v>230</v>
      </c>
      <c r="B18" s="179" t="s">
        <v>14</v>
      </c>
      <c r="C18" s="150">
        <v>36137625.989</v>
      </c>
      <c r="D18" s="188">
        <v>6656685.2206000006</v>
      </c>
      <c r="E18" s="71">
        <v>6170745.5446000006</v>
      </c>
      <c r="F18" s="217">
        <f t="shared" si="0"/>
        <v>0.18420372225409165</v>
      </c>
      <c r="G18" s="54">
        <f t="shared" si="1"/>
        <v>0.17075680473527302</v>
      </c>
    </row>
    <row r="19" spans="1:7" x14ac:dyDescent="0.25">
      <c r="A19" s="152" t="s">
        <v>230</v>
      </c>
      <c r="B19" s="181" t="s">
        <v>63</v>
      </c>
      <c r="C19" s="154">
        <v>1580298.2880000002</v>
      </c>
      <c r="D19" s="189">
        <v>285456.00260000001</v>
      </c>
      <c r="E19" s="74">
        <v>238476.19460000002</v>
      </c>
      <c r="F19" s="218">
        <f t="shared" si="0"/>
        <v>0.18063425415797196</v>
      </c>
      <c r="G19" s="57">
        <f t="shared" si="1"/>
        <v>0.15090581089081076</v>
      </c>
    </row>
    <row r="20" spans="1:7" x14ac:dyDescent="0.25">
      <c r="A20" s="148" t="s">
        <v>230</v>
      </c>
      <c r="B20" s="179" t="s">
        <v>24</v>
      </c>
      <c r="C20" s="150">
        <v>4524822.7929999996</v>
      </c>
      <c r="D20" s="188">
        <v>796489.37040000001</v>
      </c>
      <c r="E20" s="71">
        <v>684378.0024</v>
      </c>
      <c r="F20" s="217">
        <f t="shared" si="0"/>
        <v>0.17602664387922254</v>
      </c>
      <c r="G20" s="54">
        <f t="shared" si="1"/>
        <v>0.15124968064136077</v>
      </c>
    </row>
    <row r="21" spans="1:7" x14ac:dyDescent="0.25">
      <c r="A21" s="152" t="s">
        <v>230</v>
      </c>
      <c r="B21" s="181" t="s">
        <v>25</v>
      </c>
      <c r="C21" s="154">
        <v>1042950.014</v>
      </c>
      <c r="D21" s="189">
        <v>183175.038</v>
      </c>
      <c r="E21" s="74">
        <v>155196.663</v>
      </c>
      <c r="F21" s="218">
        <f t="shared" si="0"/>
        <v>0.17563165591941782</v>
      </c>
      <c r="G21" s="57">
        <f t="shared" si="1"/>
        <v>0.14880546614576295</v>
      </c>
    </row>
    <row r="22" spans="1:7" x14ac:dyDescent="0.25">
      <c r="A22" s="148" t="s">
        <v>230</v>
      </c>
      <c r="B22" s="179" t="s">
        <v>18</v>
      </c>
      <c r="C22" s="150">
        <v>13363729.931</v>
      </c>
      <c r="D22" s="188">
        <v>2341439.3309999998</v>
      </c>
      <c r="E22" s="71">
        <v>1992169.176</v>
      </c>
      <c r="F22" s="217">
        <f t="shared" si="0"/>
        <v>0.17520851911026245</v>
      </c>
      <c r="G22" s="54">
        <f t="shared" si="1"/>
        <v>0.14907284016408787</v>
      </c>
    </row>
    <row r="23" spans="1:7" x14ac:dyDescent="0.25">
      <c r="A23" s="152" t="s">
        <v>231</v>
      </c>
      <c r="B23" s="181" t="s">
        <v>13</v>
      </c>
      <c r="C23" s="154">
        <v>131382128.25799999</v>
      </c>
      <c r="D23" s="189">
        <v>22814129.173999999</v>
      </c>
      <c r="E23" s="74">
        <v>20998858.259</v>
      </c>
      <c r="F23" s="218">
        <f t="shared" si="0"/>
        <v>0.17364712747839678</v>
      </c>
      <c r="G23" s="57">
        <f t="shared" si="1"/>
        <v>0.15983040111638136</v>
      </c>
    </row>
    <row r="24" spans="1:7" x14ac:dyDescent="0.25">
      <c r="A24" s="148" t="s">
        <v>231</v>
      </c>
      <c r="B24" s="179" t="s">
        <v>62</v>
      </c>
      <c r="C24" s="150">
        <v>836071.17899999989</v>
      </c>
      <c r="D24" s="188">
        <v>144342.13940000001</v>
      </c>
      <c r="E24" s="71">
        <v>133842.17540000001</v>
      </c>
      <c r="F24" s="217">
        <f t="shared" si="0"/>
        <v>0.17264336222263205</v>
      </c>
      <c r="G24" s="54">
        <f t="shared" si="1"/>
        <v>0.16008466594923734</v>
      </c>
    </row>
    <row r="25" spans="1:7" x14ac:dyDescent="0.25">
      <c r="A25" s="152" t="s">
        <v>231</v>
      </c>
      <c r="B25" s="181" t="s">
        <v>49</v>
      </c>
      <c r="C25" s="154">
        <v>6470160.3200000003</v>
      </c>
      <c r="D25" s="189">
        <v>1105864.683</v>
      </c>
      <c r="E25" s="74">
        <v>944957.75100000005</v>
      </c>
      <c r="F25" s="218">
        <f t="shared" si="0"/>
        <v>0.1709176632890605</v>
      </c>
      <c r="G25" s="57">
        <f t="shared" si="1"/>
        <v>0.1460485836925908</v>
      </c>
    </row>
    <row r="26" spans="1:7" x14ac:dyDescent="0.25">
      <c r="A26" s="148" t="s">
        <v>231</v>
      </c>
      <c r="B26" s="179" t="s">
        <v>27</v>
      </c>
      <c r="C26" s="150">
        <v>1551914.9739999999</v>
      </c>
      <c r="D26" s="188">
        <v>259530.50839999999</v>
      </c>
      <c r="E26" s="71">
        <v>218021.51240000001</v>
      </c>
      <c r="F26" s="217">
        <f t="shared" si="0"/>
        <v>0.16723242751571002</v>
      </c>
      <c r="G26" s="54">
        <f t="shared" si="1"/>
        <v>0.1404854750760334</v>
      </c>
    </row>
    <row r="27" spans="1:7" x14ac:dyDescent="0.25">
      <c r="A27" s="152" t="s">
        <v>88</v>
      </c>
      <c r="B27" s="181" t="s">
        <v>38</v>
      </c>
      <c r="C27" s="154">
        <v>5704835.9389999993</v>
      </c>
      <c r="D27" s="189">
        <v>937026.22920000006</v>
      </c>
      <c r="E27" s="74">
        <v>862497.48120000004</v>
      </c>
      <c r="F27" s="218">
        <f t="shared" si="0"/>
        <v>0.16425121409613253</v>
      </c>
      <c r="G27" s="57">
        <f t="shared" si="1"/>
        <v>0.1511870788962929</v>
      </c>
    </row>
    <row r="28" spans="1:7" x14ac:dyDescent="0.25">
      <c r="A28" s="148" t="s">
        <v>88</v>
      </c>
      <c r="B28" s="179" t="s">
        <v>56</v>
      </c>
      <c r="C28" s="150">
        <v>737229.63400000008</v>
      </c>
      <c r="D28" s="188">
        <v>118247.0076</v>
      </c>
      <c r="E28" s="71">
        <v>109720.5156</v>
      </c>
      <c r="F28" s="217">
        <f t="shared" si="0"/>
        <v>0.1603937255728925</v>
      </c>
      <c r="G28" s="54">
        <f t="shared" si="1"/>
        <v>0.14882814056820726</v>
      </c>
    </row>
    <row r="29" spans="1:7" x14ac:dyDescent="0.25">
      <c r="A29" s="152" t="s">
        <v>88</v>
      </c>
      <c r="B29" s="181" t="s">
        <v>35</v>
      </c>
      <c r="C29" s="154">
        <v>647066.67600000009</v>
      </c>
      <c r="D29" s="189">
        <v>101270.09879999999</v>
      </c>
      <c r="E29" s="74">
        <v>91384.098799999992</v>
      </c>
      <c r="F29" s="218">
        <f t="shared" si="0"/>
        <v>0.15650643520390467</v>
      </c>
      <c r="G29" s="57">
        <f t="shared" si="1"/>
        <v>0.1412282569779563</v>
      </c>
    </row>
    <row r="30" spans="1:7" x14ac:dyDescent="0.25">
      <c r="A30" s="148" t="s">
        <v>232</v>
      </c>
      <c r="B30" s="179" t="s">
        <v>67</v>
      </c>
      <c r="C30" s="150">
        <v>560091.12300000002</v>
      </c>
      <c r="D30" s="188">
        <v>86483.810799999992</v>
      </c>
      <c r="E30" s="71">
        <v>82925.154800000004</v>
      </c>
      <c r="F30" s="217">
        <f t="shared" si="0"/>
        <v>0.15441025084769999</v>
      </c>
      <c r="G30" s="54">
        <f t="shared" si="1"/>
        <v>0.14805654186381384</v>
      </c>
    </row>
    <row r="31" spans="1:7" x14ac:dyDescent="0.25">
      <c r="A31" s="152" t="s">
        <v>232</v>
      </c>
      <c r="B31" s="181" t="s">
        <v>57</v>
      </c>
      <c r="C31" s="154">
        <v>2116488.3710000003</v>
      </c>
      <c r="D31" s="189">
        <v>322954.88319999998</v>
      </c>
      <c r="E31" s="74">
        <v>298584.69520000002</v>
      </c>
      <c r="F31" s="218">
        <f t="shared" si="0"/>
        <v>0.15258996346264353</v>
      </c>
      <c r="G31" s="57">
        <f t="shared" si="1"/>
        <v>0.14107551890725695</v>
      </c>
    </row>
    <row r="32" spans="1:7" x14ac:dyDescent="0.25">
      <c r="A32" s="148" t="s">
        <v>232</v>
      </c>
      <c r="B32" s="179" t="s">
        <v>43</v>
      </c>
      <c r="C32" s="150">
        <v>1260069.318</v>
      </c>
      <c r="D32" s="188">
        <v>190291.37100000001</v>
      </c>
      <c r="E32" s="71">
        <v>174302.967</v>
      </c>
      <c r="F32" s="217">
        <f t="shared" si="0"/>
        <v>0.15101658954924257</v>
      </c>
      <c r="G32" s="54">
        <f t="shared" si="1"/>
        <v>0.13832807807482858</v>
      </c>
    </row>
    <row r="33" spans="1:7" x14ac:dyDescent="0.25">
      <c r="A33" s="152" t="s">
        <v>232</v>
      </c>
      <c r="B33" s="181" t="s">
        <v>50</v>
      </c>
      <c r="C33" s="154">
        <v>6272976.1639999999</v>
      </c>
      <c r="D33" s="189">
        <v>946712.81420000002</v>
      </c>
      <c r="E33" s="74">
        <v>847621.98620000004</v>
      </c>
      <c r="F33" s="218">
        <f t="shared" si="0"/>
        <v>0.15091924302743134</v>
      </c>
      <c r="G33" s="57">
        <f t="shared" si="1"/>
        <v>0.13512278128273789</v>
      </c>
    </row>
    <row r="34" spans="1:7" x14ac:dyDescent="0.25">
      <c r="A34" s="148" t="s">
        <v>232</v>
      </c>
      <c r="B34" s="179" t="s">
        <v>33</v>
      </c>
      <c r="C34" s="150">
        <v>1361987.075</v>
      </c>
      <c r="D34" s="188">
        <v>204493.58100000001</v>
      </c>
      <c r="E34" s="71">
        <v>192238.217</v>
      </c>
      <c r="F34" s="217">
        <f t="shared" si="0"/>
        <v>0.15014355477639171</v>
      </c>
      <c r="G34" s="54">
        <f t="shared" si="1"/>
        <v>0.14114540477559231</v>
      </c>
    </row>
    <row r="35" spans="1:7" x14ac:dyDescent="0.25">
      <c r="A35" s="152" t="s">
        <v>232</v>
      </c>
      <c r="B35" s="181" t="s">
        <v>37</v>
      </c>
      <c r="C35" s="154">
        <v>1738567.9580000001</v>
      </c>
      <c r="D35" s="189">
        <v>260709.62719999999</v>
      </c>
      <c r="E35" s="74">
        <v>231959.51419999998</v>
      </c>
      <c r="F35" s="218">
        <f t="shared" si="0"/>
        <v>0.1499565352049356</v>
      </c>
      <c r="G35" s="57">
        <f t="shared" si="1"/>
        <v>0.13341987187365381</v>
      </c>
    </row>
    <row r="36" spans="1:7" x14ac:dyDescent="0.25">
      <c r="A36" s="148" t="s">
        <v>232</v>
      </c>
      <c r="B36" s="179" t="s">
        <v>29</v>
      </c>
      <c r="C36" s="150">
        <v>1151908.9360000002</v>
      </c>
      <c r="D36" s="188">
        <v>171798.23499999999</v>
      </c>
      <c r="E36" s="71">
        <v>167798.239</v>
      </c>
      <c r="F36" s="217">
        <f t="shared" si="0"/>
        <v>0.1491422018103</v>
      </c>
      <c r="G36" s="54">
        <f t="shared" si="1"/>
        <v>0.14566970856453185</v>
      </c>
    </row>
    <row r="37" spans="1:7" x14ac:dyDescent="0.25">
      <c r="A37" s="152" t="s">
        <v>232</v>
      </c>
      <c r="B37" s="181" t="s">
        <v>19</v>
      </c>
      <c r="C37" s="154">
        <v>18979513.265999999</v>
      </c>
      <c r="D37" s="189">
        <v>2825124.1351999999</v>
      </c>
      <c r="E37" s="74">
        <v>2647495.9231999996</v>
      </c>
      <c r="F37" s="218">
        <f t="shared" si="0"/>
        <v>0.14885124268497141</v>
      </c>
      <c r="G37" s="57">
        <f t="shared" si="1"/>
        <v>0.13949229814774744</v>
      </c>
    </row>
    <row r="38" spans="1:7" x14ac:dyDescent="0.25">
      <c r="A38" s="148" t="s">
        <v>232</v>
      </c>
      <c r="B38" s="179" t="s">
        <v>68</v>
      </c>
      <c r="C38" s="150">
        <v>2907847.4110000003</v>
      </c>
      <c r="D38" s="188">
        <v>429500.86979999999</v>
      </c>
      <c r="E38" s="71">
        <v>390620.86979999999</v>
      </c>
      <c r="F38" s="217">
        <f t="shared" ref="F38:F69" si="2">+D38/C38</f>
        <v>0.14770406045903758</v>
      </c>
      <c r="G38" s="54">
        <f t="shared" ref="G38:G69" si="3">+E38/C38</f>
        <v>0.1343333451137543</v>
      </c>
    </row>
    <row r="39" spans="1:7" x14ac:dyDescent="0.25">
      <c r="A39" s="152" t="s">
        <v>232</v>
      </c>
      <c r="B39" s="181" t="s">
        <v>20</v>
      </c>
      <c r="C39" s="154">
        <v>4012661.9340000004</v>
      </c>
      <c r="D39" s="189">
        <v>585039.83759999997</v>
      </c>
      <c r="E39" s="74">
        <v>528418.36060000001</v>
      </c>
      <c r="F39" s="218">
        <f t="shared" si="2"/>
        <v>0.14579843685381344</v>
      </c>
      <c r="G39" s="57">
        <f t="shared" si="3"/>
        <v>0.13168773479834345</v>
      </c>
    </row>
    <row r="40" spans="1:7" x14ac:dyDescent="0.25">
      <c r="A40" s="148" t="s">
        <v>232</v>
      </c>
      <c r="B40" s="179" t="s">
        <v>31</v>
      </c>
      <c r="C40" s="150">
        <v>431076.41800000001</v>
      </c>
      <c r="D40" s="188">
        <v>62642</v>
      </c>
      <c r="E40" s="71">
        <v>54810</v>
      </c>
      <c r="F40" s="217">
        <f t="shared" si="2"/>
        <v>0.14531530230911402</v>
      </c>
      <c r="G40" s="54">
        <f t="shared" si="3"/>
        <v>0.12714682991543277</v>
      </c>
    </row>
    <row r="41" spans="1:7" x14ac:dyDescent="0.25">
      <c r="A41" s="152" t="s">
        <v>232</v>
      </c>
      <c r="B41" s="181" t="s">
        <v>54</v>
      </c>
      <c r="C41" s="154">
        <v>2953445.8680000002</v>
      </c>
      <c r="D41" s="189">
        <v>428723.91499999998</v>
      </c>
      <c r="E41" s="74">
        <v>392470.90700000001</v>
      </c>
      <c r="F41" s="218">
        <f t="shared" si="2"/>
        <v>0.14516057993313455</v>
      </c>
      <c r="G41" s="57">
        <f t="shared" si="3"/>
        <v>0.13288576278046751</v>
      </c>
    </row>
    <row r="42" spans="1:7" x14ac:dyDescent="0.25">
      <c r="A42" s="148" t="s">
        <v>233</v>
      </c>
      <c r="B42" s="179" t="s">
        <v>52</v>
      </c>
      <c r="C42" s="150">
        <v>4680883.0750000002</v>
      </c>
      <c r="D42" s="188">
        <v>674135.08299999998</v>
      </c>
      <c r="E42" s="71">
        <v>620165.08299999998</v>
      </c>
      <c r="F42" s="217">
        <f t="shared" si="2"/>
        <v>0.14401878282336714</v>
      </c>
      <c r="G42" s="54">
        <f t="shared" si="3"/>
        <v>0.13248890712785</v>
      </c>
    </row>
    <row r="43" spans="1:7" x14ac:dyDescent="0.25">
      <c r="A43" s="152" t="s">
        <v>233</v>
      </c>
      <c r="B43" s="181" t="s">
        <v>234</v>
      </c>
      <c r="C43" s="154">
        <v>106477</v>
      </c>
      <c r="D43" s="189">
        <v>15276</v>
      </c>
      <c r="E43" s="74">
        <v>15276</v>
      </c>
      <c r="F43" s="218">
        <f t="shared" si="2"/>
        <v>0.14346760333217504</v>
      </c>
      <c r="G43" s="57">
        <f t="shared" si="3"/>
        <v>0.14346760333217504</v>
      </c>
    </row>
    <row r="44" spans="1:7" x14ac:dyDescent="0.25">
      <c r="A44" s="148" t="s">
        <v>233</v>
      </c>
      <c r="B44" s="179" t="s">
        <v>66</v>
      </c>
      <c r="C44" s="150">
        <v>4447057.4159999993</v>
      </c>
      <c r="D44" s="188">
        <v>632120.91639999999</v>
      </c>
      <c r="E44" s="71">
        <v>574219.92039999994</v>
      </c>
      <c r="F44" s="217">
        <f t="shared" si="2"/>
        <v>0.14214363730175866</v>
      </c>
      <c r="G44" s="54">
        <f t="shared" si="3"/>
        <v>0.12912356794270813</v>
      </c>
    </row>
    <row r="45" spans="1:7" x14ac:dyDescent="0.25">
      <c r="A45" s="152" t="s">
        <v>233</v>
      </c>
      <c r="B45" s="181" t="s">
        <v>41</v>
      </c>
      <c r="C45" s="154">
        <v>2577526.3670000001</v>
      </c>
      <c r="D45" s="189">
        <v>362900.79819999996</v>
      </c>
      <c r="E45" s="74">
        <v>304021.59820000001</v>
      </c>
      <c r="F45" s="218">
        <f t="shared" si="2"/>
        <v>0.14079421372607823</v>
      </c>
      <c r="G45" s="57">
        <f t="shared" si="3"/>
        <v>0.11795091685283234</v>
      </c>
    </row>
    <row r="46" spans="1:7" x14ac:dyDescent="0.25">
      <c r="A46" s="148" t="s">
        <v>235</v>
      </c>
      <c r="B46" s="179" t="s">
        <v>22</v>
      </c>
      <c r="C46" s="150">
        <v>7904483.2309999987</v>
      </c>
      <c r="D46" s="188">
        <v>1056585.4098</v>
      </c>
      <c r="E46" s="71">
        <v>982797.43979999993</v>
      </c>
      <c r="F46" s="217">
        <f t="shared" si="2"/>
        <v>0.13366913167153763</v>
      </c>
      <c r="G46" s="54">
        <f t="shared" si="3"/>
        <v>0.12433417986714686</v>
      </c>
    </row>
    <row r="47" spans="1:7" x14ac:dyDescent="0.25">
      <c r="A47" s="152" t="s">
        <v>235</v>
      </c>
      <c r="B47" s="181" t="s">
        <v>40</v>
      </c>
      <c r="C47" s="154">
        <v>3613584.5920000002</v>
      </c>
      <c r="D47" s="189">
        <v>478736.28460000001</v>
      </c>
      <c r="E47" s="74">
        <v>429260.04460000002</v>
      </c>
      <c r="F47" s="218">
        <f t="shared" si="2"/>
        <v>0.13248237931384227</v>
      </c>
      <c r="G47" s="57">
        <f t="shared" si="3"/>
        <v>0.11879064504268841</v>
      </c>
    </row>
    <row r="48" spans="1:7" x14ac:dyDescent="0.25">
      <c r="A48" s="148" t="s">
        <v>235</v>
      </c>
      <c r="B48" s="179" t="s">
        <v>46</v>
      </c>
      <c r="C48" s="150">
        <v>455032.62600000005</v>
      </c>
      <c r="D48" s="188">
        <v>59284.303</v>
      </c>
      <c r="E48" s="71">
        <v>53079.303</v>
      </c>
      <c r="F48" s="217">
        <f t="shared" si="2"/>
        <v>0.13028582921876022</v>
      </c>
      <c r="G48" s="54">
        <f t="shared" si="3"/>
        <v>0.11664944438511535</v>
      </c>
    </row>
    <row r="49" spans="1:7" x14ac:dyDescent="0.25">
      <c r="A49" s="152" t="s">
        <v>235</v>
      </c>
      <c r="B49" s="181" t="s">
        <v>21</v>
      </c>
      <c r="C49" s="154">
        <v>1404854.443</v>
      </c>
      <c r="D49" s="189">
        <v>178771.5226</v>
      </c>
      <c r="E49" s="74">
        <v>161546.19459999999</v>
      </c>
      <c r="F49" s="218">
        <f t="shared" si="2"/>
        <v>0.12725270115403692</v>
      </c>
      <c r="G49" s="57">
        <f t="shared" si="3"/>
        <v>0.11499141096427454</v>
      </c>
    </row>
    <row r="50" spans="1:7" x14ac:dyDescent="0.25">
      <c r="A50" s="148" t="s">
        <v>235</v>
      </c>
      <c r="B50" s="179" t="s">
        <v>32</v>
      </c>
      <c r="C50" s="150">
        <v>321720.40500000003</v>
      </c>
      <c r="D50" s="188">
        <v>40887.148999999998</v>
      </c>
      <c r="E50" s="71">
        <v>36512.873</v>
      </c>
      <c r="F50" s="217">
        <f t="shared" si="2"/>
        <v>0.12708907599441818</v>
      </c>
      <c r="G50" s="54">
        <f t="shared" si="3"/>
        <v>0.11349256196541216</v>
      </c>
    </row>
    <row r="51" spans="1:7" x14ac:dyDescent="0.25">
      <c r="A51" s="152" t="s">
        <v>235</v>
      </c>
      <c r="B51" s="181" t="s">
        <v>42</v>
      </c>
      <c r="C51" s="154">
        <v>2323029.7340000002</v>
      </c>
      <c r="D51" s="189">
        <v>292024.88739999995</v>
      </c>
      <c r="E51" s="74">
        <v>251167.74339999998</v>
      </c>
      <c r="F51" s="218">
        <f t="shared" si="2"/>
        <v>0.12570863089951304</v>
      </c>
      <c r="G51" s="57">
        <f t="shared" si="3"/>
        <v>0.10812076131609255</v>
      </c>
    </row>
    <row r="52" spans="1:7" x14ac:dyDescent="0.25">
      <c r="A52" s="148" t="s">
        <v>236</v>
      </c>
      <c r="B52" s="179" t="s">
        <v>39</v>
      </c>
      <c r="C52" s="150">
        <v>21236327.307</v>
      </c>
      <c r="D52" s="188">
        <v>2639066.9531999999</v>
      </c>
      <c r="E52" s="71">
        <v>2373615.3591999998</v>
      </c>
      <c r="F52" s="217">
        <f t="shared" si="2"/>
        <v>0.12427134480688196</v>
      </c>
      <c r="G52" s="54">
        <f t="shared" si="3"/>
        <v>0.11177146240431129</v>
      </c>
    </row>
    <row r="53" spans="1:7" x14ac:dyDescent="0.25">
      <c r="A53" s="152" t="s">
        <v>236</v>
      </c>
      <c r="B53" s="181" t="s">
        <v>36</v>
      </c>
      <c r="C53" s="154">
        <v>1322576.3699999999</v>
      </c>
      <c r="D53" s="189">
        <v>157212.47</v>
      </c>
      <c r="E53" s="74">
        <v>145827.674</v>
      </c>
      <c r="F53" s="218">
        <f t="shared" si="2"/>
        <v>0.11886834935664245</v>
      </c>
      <c r="G53" s="57">
        <f t="shared" si="3"/>
        <v>0.11026030504385921</v>
      </c>
    </row>
    <row r="54" spans="1:7" x14ac:dyDescent="0.25">
      <c r="A54" s="148" t="s">
        <v>236</v>
      </c>
      <c r="B54" s="179" t="s">
        <v>48</v>
      </c>
      <c r="C54" s="150">
        <v>849042.81599999999</v>
      </c>
      <c r="D54" s="188">
        <v>99013.731799999994</v>
      </c>
      <c r="E54" s="71">
        <v>67743.914799999999</v>
      </c>
      <c r="F54" s="217">
        <f t="shared" si="2"/>
        <v>0.11661806676190049</v>
      </c>
      <c r="G54" s="54">
        <f t="shared" si="3"/>
        <v>7.978857311243065E-2</v>
      </c>
    </row>
    <row r="55" spans="1:7" x14ac:dyDescent="0.25">
      <c r="A55" s="152" t="s">
        <v>237</v>
      </c>
      <c r="B55" s="181" t="s">
        <v>238</v>
      </c>
      <c r="C55" s="154">
        <v>336937.89100000006</v>
      </c>
      <c r="D55" s="189">
        <v>38701.491600000001</v>
      </c>
      <c r="E55" s="74">
        <v>38701.491600000001</v>
      </c>
      <c r="F55" s="218">
        <f t="shared" si="2"/>
        <v>0.11486239046946488</v>
      </c>
      <c r="G55" s="57">
        <f t="shared" si="3"/>
        <v>0.11486239046946488</v>
      </c>
    </row>
    <row r="56" spans="1:7" x14ac:dyDescent="0.25">
      <c r="A56" s="148" t="s">
        <v>237</v>
      </c>
      <c r="B56" s="179" t="s">
        <v>23</v>
      </c>
      <c r="C56" s="150">
        <v>1172431.2920000001</v>
      </c>
      <c r="D56" s="188">
        <v>130800.2696</v>
      </c>
      <c r="E56" s="71">
        <v>120162.38959999999</v>
      </c>
      <c r="F56" s="217">
        <f t="shared" si="2"/>
        <v>0.11156327069441609</v>
      </c>
      <c r="G56" s="54">
        <f t="shared" si="3"/>
        <v>0.10248992023662226</v>
      </c>
    </row>
    <row r="57" spans="1:7" x14ac:dyDescent="0.25">
      <c r="A57" s="152" t="s">
        <v>237</v>
      </c>
      <c r="B57" s="181" t="s">
        <v>26</v>
      </c>
      <c r="C57" s="154">
        <v>2177380.2370000002</v>
      </c>
      <c r="D57" s="189">
        <v>242151.25380000001</v>
      </c>
      <c r="E57" s="74">
        <v>218565.1698</v>
      </c>
      <c r="F57" s="218">
        <f t="shared" si="2"/>
        <v>0.1112122034016606</v>
      </c>
      <c r="G57" s="57">
        <f t="shared" si="3"/>
        <v>0.10037988132984051</v>
      </c>
    </row>
    <row r="58" spans="1:7" x14ac:dyDescent="0.25">
      <c r="A58" s="148" t="s">
        <v>237</v>
      </c>
      <c r="B58" s="179" t="s">
        <v>47</v>
      </c>
      <c r="C58" s="150">
        <v>1878264.308</v>
      </c>
      <c r="D58" s="188">
        <v>204738.75599999999</v>
      </c>
      <c r="E58" s="71">
        <v>179938.476</v>
      </c>
      <c r="F58" s="217">
        <f t="shared" si="2"/>
        <v>0.10900423072938466</v>
      </c>
      <c r="G58" s="54">
        <f t="shared" si="3"/>
        <v>9.5800402123171258E-2</v>
      </c>
    </row>
    <row r="59" spans="1:7" x14ac:dyDescent="0.25">
      <c r="A59" s="152" t="s">
        <v>239</v>
      </c>
      <c r="B59" s="181" t="s">
        <v>55</v>
      </c>
      <c r="C59" s="154">
        <v>929811.10800000001</v>
      </c>
      <c r="D59" s="189">
        <v>92989.751599999989</v>
      </c>
      <c r="E59" s="74">
        <v>86007.659599999999</v>
      </c>
      <c r="F59" s="218">
        <f t="shared" si="2"/>
        <v>0.1000092930703082</v>
      </c>
      <c r="G59" s="57">
        <f t="shared" si="3"/>
        <v>9.2500142082621792E-2</v>
      </c>
    </row>
    <row r="60" spans="1:7" x14ac:dyDescent="0.25">
      <c r="A60" s="148" t="s">
        <v>239</v>
      </c>
      <c r="B60" s="179" t="s">
        <v>28</v>
      </c>
      <c r="C60" s="150">
        <v>816223.745</v>
      </c>
      <c r="D60" s="188">
        <v>80389.69279999999</v>
      </c>
      <c r="E60" s="71">
        <v>68394.912799999991</v>
      </c>
      <c r="F60" s="217">
        <f t="shared" si="2"/>
        <v>9.8489774761453416E-2</v>
      </c>
      <c r="G60" s="54">
        <f t="shared" si="3"/>
        <v>8.3794318921706926E-2</v>
      </c>
    </row>
    <row r="61" spans="1:7" x14ac:dyDescent="0.25">
      <c r="A61" s="152" t="s">
        <v>240</v>
      </c>
      <c r="B61" s="181" t="s">
        <v>241</v>
      </c>
      <c r="C61" s="154">
        <v>102504</v>
      </c>
      <c r="D61" s="189">
        <v>9351</v>
      </c>
      <c r="E61" s="74">
        <v>9351</v>
      </c>
      <c r="F61" s="218">
        <f t="shared" si="2"/>
        <v>9.1225708265043309E-2</v>
      </c>
      <c r="G61" s="57">
        <f t="shared" si="3"/>
        <v>9.1225708265043309E-2</v>
      </c>
    </row>
    <row r="62" spans="1:7" x14ac:dyDescent="0.25">
      <c r="A62" s="148" t="s">
        <v>240</v>
      </c>
      <c r="B62" s="179" t="s">
        <v>34</v>
      </c>
      <c r="C62" s="150">
        <v>304996.97100000002</v>
      </c>
      <c r="D62" s="188">
        <v>27817.8462</v>
      </c>
      <c r="E62" s="71">
        <v>26219.8462</v>
      </c>
      <c r="F62" s="217">
        <f t="shared" si="2"/>
        <v>9.1206958904519742E-2</v>
      </c>
      <c r="G62" s="54">
        <f t="shared" si="3"/>
        <v>8.5967562609007023E-2</v>
      </c>
    </row>
    <row r="63" spans="1:7" x14ac:dyDescent="0.25">
      <c r="A63" s="152" t="s">
        <v>240</v>
      </c>
      <c r="B63" s="181" t="s">
        <v>61</v>
      </c>
      <c r="C63" s="154">
        <v>951119.34000000008</v>
      </c>
      <c r="D63" s="189">
        <v>82351.481799999994</v>
      </c>
      <c r="E63" s="74">
        <v>82351.481799999994</v>
      </c>
      <c r="F63" s="218">
        <f t="shared" si="2"/>
        <v>8.6583752781223003E-2</v>
      </c>
      <c r="G63" s="57">
        <f t="shared" si="3"/>
        <v>8.6583752781223003E-2</v>
      </c>
    </row>
    <row r="64" spans="1:7" x14ac:dyDescent="0.25">
      <c r="A64" s="148">
        <v>59</v>
      </c>
      <c r="B64" s="179" t="s">
        <v>242</v>
      </c>
      <c r="C64" s="150">
        <v>267591.70899999997</v>
      </c>
      <c r="D64" s="188">
        <v>20542.409</v>
      </c>
      <c r="E64" s="71">
        <v>20542.409</v>
      </c>
      <c r="F64" s="217">
        <f t="shared" si="2"/>
        <v>7.6767733487587253E-2</v>
      </c>
      <c r="G64" s="54">
        <f t="shared" si="3"/>
        <v>7.6767733487587253E-2</v>
      </c>
    </row>
    <row r="65" spans="1:8" x14ac:dyDescent="0.25">
      <c r="A65" s="152">
        <v>60</v>
      </c>
      <c r="B65" s="181" t="s">
        <v>243</v>
      </c>
      <c r="C65" s="154">
        <v>220046.40400000001</v>
      </c>
      <c r="D65" s="189">
        <v>5316.1260000000002</v>
      </c>
      <c r="E65" s="74">
        <v>5316.1260000000002</v>
      </c>
      <c r="F65" s="218">
        <f t="shared" si="2"/>
        <v>2.4159113275034477E-2</v>
      </c>
      <c r="G65" s="57">
        <f t="shared" si="3"/>
        <v>2.4159113275034477E-2</v>
      </c>
    </row>
    <row r="66" spans="1:8" x14ac:dyDescent="0.25">
      <c r="A66" s="148">
        <v>61</v>
      </c>
      <c r="B66" s="179" t="s">
        <v>199</v>
      </c>
      <c r="C66" s="150">
        <v>122861.433</v>
      </c>
      <c r="D66" s="188">
        <v>976.76499999999999</v>
      </c>
      <c r="E66" s="71">
        <v>976.76499999999999</v>
      </c>
      <c r="F66" s="217">
        <f t="shared" si="2"/>
        <v>7.9501351738262734E-3</v>
      </c>
      <c r="G66" s="54">
        <f t="shared" si="3"/>
        <v>7.9501351738262734E-3</v>
      </c>
    </row>
    <row r="67" spans="1:8" x14ac:dyDescent="0.25">
      <c r="A67" s="152">
        <v>62</v>
      </c>
      <c r="B67" s="181" t="s">
        <v>200</v>
      </c>
      <c r="C67" s="154">
        <v>155497</v>
      </c>
      <c r="D67" s="189">
        <v>450</v>
      </c>
      <c r="E67" s="74">
        <v>450</v>
      </c>
      <c r="F67" s="218">
        <f t="shared" si="2"/>
        <v>2.8939465070065662E-3</v>
      </c>
      <c r="G67" s="57">
        <f t="shared" si="3"/>
        <v>2.8939465070065662E-3</v>
      </c>
    </row>
    <row r="68" spans="1:8" x14ac:dyDescent="0.25">
      <c r="A68" s="148">
        <v>63</v>
      </c>
      <c r="B68" s="179" t="s">
        <v>244</v>
      </c>
      <c r="C68" s="150">
        <v>54404</v>
      </c>
      <c r="D68" s="188">
        <v>0</v>
      </c>
      <c r="E68" s="71">
        <v>0</v>
      </c>
      <c r="F68" s="217">
        <f t="shared" si="2"/>
        <v>0</v>
      </c>
      <c r="G68" s="54">
        <f t="shared" si="3"/>
        <v>0</v>
      </c>
    </row>
    <row r="69" spans="1:8" x14ac:dyDescent="0.25">
      <c r="A69" s="152">
        <v>64</v>
      </c>
      <c r="B69" s="181" t="s">
        <v>245</v>
      </c>
      <c r="C69" s="154">
        <v>53396.2</v>
      </c>
      <c r="D69" s="189">
        <v>0</v>
      </c>
      <c r="E69" s="74">
        <v>0</v>
      </c>
      <c r="F69" s="218">
        <f t="shared" si="2"/>
        <v>0</v>
      </c>
      <c r="G69" s="57">
        <f t="shared" si="3"/>
        <v>0</v>
      </c>
    </row>
    <row r="70" spans="1:8" s="41" customFormat="1" ht="15.75" thickBot="1" x14ac:dyDescent="0.3">
      <c r="A70" s="219"/>
      <c r="B70" s="220" t="s">
        <v>170</v>
      </c>
      <c r="C70" s="194">
        <v>384625132.67999971</v>
      </c>
      <c r="D70" s="195">
        <v>65688963.2522</v>
      </c>
      <c r="E70" s="78">
        <v>59882167.2522</v>
      </c>
      <c r="F70" s="221">
        <f t="shared" ref="F70" si="4">+D70/C70</f>
        <v>0.17078697586528202</v>
      </c>
      <c r="G70" s="60">
        <f t="shared" ref="G70" si="5">+E70/C70</f>
        <v>0.15568968890553689</v>
      </c>
    </row>
    <row r="71" spans="1:8" ht="15.75" thickTop="1" x14ac:dyDescent="0.25">
      <c r="A71" s="3"/>
      <c r="B71" s="3"/>
      <c r="C71" s="3"/>
      <c r="D71" s="3"/>
      <c r="E71" s="3"/>
      <c r="F71" s="3"/>
      <c r="G71" s="3"/>
    </row>
    <row r="72" spans="1:8" x14ac:dyDescent="0.25">
      <c r="A72" s="3"/>
      <c r="B72" s="3"/>
      <c r="C72" s="3"/>
      <c r="D72" s="3"/>
      <c r="E72" s="3"/>
      <c r="F72" s="3"/>
      <c r="G72" s="3"/>
    </row>
    <row r="73" spans="1:8" x14ac:dyDescent="0.25">
      <c r="A73" s="3"/>
      <c r="B73" s="3"/>
      <c r="C73" s="3"/>
      <c r="D73" s="3"/>
      <c r="E73" s="3"/>
      <c r="F73" s="3"/>
      <c r="G73" s="3"/>
    </row>
    <row r="74" spans="1:8" x14ac:dyDescent="0.25">
      <c r="A74" s="3"/>
      <c r="B74" s="3"/>
      <c r="C74" s="3"/>
      <c r="D74" s="3"/>
      <c r="E74" s="3"/>
      <c r="F74" s="3"/>
      <c r="G74" s="3"/>
    </row>
    <row r="75" spans="1:8" s="3" customFormat="1" ht="15" customHeight="1" x14ac:dyDescent="0.2">
      <c r="A75" s="3" t="s">
        <v>246</v>
      </c>
      <c r="C75" s="1"/>
      <c r="D75" s="1"/>
      <c r="E75" s="1"/>
      <c r="F75" s="1"/>
      <c r="G75" s="1"/>
      <c r="H75" s="1"/>
    </row>
    <row r="76" spans="1:8" s="3" customFormat="1" ht="15" customHeight="1" x14ac:dyDescent="0.2">
      <c r="A76" s="3" t="s">
        <v>247</v>
      </c>
      <c r="C76" s="1"/>
      <c r="D76" s="1"/>
      <c r="E76" s="1"/>
      <c r="F76" s="1"/>
      <c r="G76" s="1"/>
      <c r="H76" s="1"/>
    </row>
    <row r="77" spans="1:8" s="3" customFormat="1" ht="15" customHeight="1" x14ac:dyDescent="0.2">
      <c r="A77" s="214" t="s">
        <v>248</v>
      </c>
      <c r="C77" s="1"/>
      <c r="D77" s="1"/>
      <c r="E77" s="1"/>
      <c r="F77" s="1"/>
      <c r="G77" s="1"/>
      <c r="H77" s="1"/>
    </row>
    <row r="78" spans="1:8" s="3" customFormat="1" ht="15" customHeight="1" x14ac:dyDescent="0.2">
      <c r="A78" s="28" t="s">
        <v>249</v>
      </c>
      <c r="C78" s="1"/>
      <c r="D78" s="1"/>
      <c r="E78" s="1"/>
      <c r="F78" s="1"/>
      <c r="G78" s="1"/>
      <c r="H78" s="1"/>
    </row>
  </sheetData>
  <sheetProtection algorithmName="SHA-512" hashValue="HBjQ++yXXhJtFRYzgqcMg0oXColEdmFnRZHYLzomi+8PHJ6Gb9ZzUGEz765TQEF5f0YJOTWjq+SpoGdyl+9lsg==" saltValue="rEW5CYl9EEdu/s4WVPCjwg==" spinCount="100000" sheet="1" objects="1" scenarios="1" insertColumns="0" insertRows="0" sort="0" autoFilter="0" pivotTables="0"/>
  <sortState xmlns:xlrd2="http://schemas.microsoft.com/office/spreadsheetml/2017/richdata2" ref="B6:G69">
    <sortCondition descending="1" ref="F6:F69"/>
  </sortState>
  <mergeCells count="2">
    <mergeCell ref="D4:E4"/>
    <mergeCell ref="F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232CDB8395443ABBA4E968BB00FDB" ma:contentTypeVersion="3" ma:contentTypeDescription="Create a new document." ma:contentTypeScope="" ma:versionID="f6120dcdcf2016cc083a9d138478f10e">
  <xsd:schema xmlns:xsd="http://www.w3.org/2001/XMLSchema" xmlns:xs="http://www.w3.org/2001/XMLSchema" xmlns:p="http://schemas.microsoft.com/office/2006/metadata/properties" xmlns:ns2="62b5df1f-5e8a-47b1-bfa7-cdfb32d8c94d" targetNamespace="http://schemas.microsoft.com/office/2006/metadata/properties" ma:root="true" ma:fieldsID="841aa1ad9f2403e30fbfebfce9dabfc7" ns2:_="">
    <xsd:import namespace="62b5df1f-5e8a-47b1-bfa7-cdfb32d8c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5df1f-5e8a-47b1-bfa7-cdfb32d8c9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2BF59E-C99C-4082-8607-39C3BADC04B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62b5df1f-5e8a-47b1-bfa7-cdfb32d8c94d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53E6D0-C4B3-44B2-B641-88DC3DAED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94E09-CBD4-4B29-ADD8-AE8E9139F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b5df1f-5e8a-47b1-bfa7-cdfb32d8c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1. Fj. leikskólabarna</vt:lpstr>
      <vt:lpstr>2. %skipt dvalartíma</vt:lpstr>
      <vt:lpstr>3. stg. leik</vt:lpstr>
      <vt:lpstr>4. Fj. hdig á stg</vt:lpstr>
      <vt:lpstr>5. Fj, stg, leik á 1000</vt:lpstr>
      <vt:lpstr>6. % tekna af rekstri</vt:lpstr>
      <vt:lpstr>7. Res leik á 1000</vt:lpstr>
      <vt:lpstr>8. Innri leiga</vt:lpstr>
      <vt:lpstr>9. % útgj leik af skatt</vt:lpstr>
      <vt:lpstr>9 A % útgj af heildarútgj</vt:lpstr>
      <vt:lpstr>10. Res leik á hdig</vt:lpstr>
      <vt:lpstr>11. stg.grsk men</vt:lpstr>
      <vt:lpstr>12. Fj.nem á stg v kennslu</vt:lpstr>
      <vt:lpstr>13. fj. stg grsk á 1000</vt:lpstr>
      <vt:lpstr>14. Rs grsk % skatt</vt:lpstr>
      <vt:lpstr>14 A resgrsk % gjöld</vt:lpstr>
      <vt:lpstr>15. res grsk svf af skatt</vt:lpstr>
      <vt:lpstr>16. res grsk á 1000</vt:lpstr>
      <vt:lpstr>17. Innri  leiga % af res grsk</vt:lpstr>
      <vt:lpstr>18. Res grsk á nem</vt:lpstr>
      <vt:lpstr>19. Leik+grsk % skatt og gjöld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Ingibjörg Hinriksdóttir</dc:creator>
  <cp:keywords/>
  <dc:description/>
  <cp:lastModifiedBy>Ingibjörg Hinriksdóttir</cp:lastModifiedBy>
  <cp:revision/>
  <dcterms:created xsi:type="dcterms:W3CDTF">2006-09-16T00:00:00Z</dcterms:created>
  <dcterms:modified xsi:type="dcterms:W3CDTF">2024-01-19T15:19:04Z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0x010100878232CDB8395443ABBA4E968BB00FDB</vt:lpwstr>
  </property>
  <property fmtid="{D5CDD505-2E9C-101B-9397-08002B2CF9AE}" pid="3" name="MediaServiceImageTags">
    <vt:lpwstr/>
  </property>
  <property fmtid="{D5CDD505-2E9C-101B-9397-08002B2CF9AE}" pid="4" name="Order">
    <vt:r8>113200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