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.sharepoint.com/sites/Framkvmdir/Shared Documents/General/Skólaskýrslan/Uppl um skóla 2022/"/>
    </mc:Choice>
  </mc:AlternateContent>
  <xr:revisionPtr revIDLastSave="189" documentId="8_{EBECE1B9-66B3-4DD8-9A40-F26B3C1CBF06}" xr6:coauthVersionLast="47" xr6:coauthVersionMax="47" xr10:uidLastSave="{0BE64B11-80BE-4E21-8B91-FF6EC1B05F84}"/>
  <bookViews>
    <workbookView xWindow="-6525" yWindow="-17580" windowWidth="21600" windowHeight="11385" activeTab="2" xr2:uid="{03439E91-D560-4869-9ACC-3AE32BB8A601}"/>
  </bookViews>
  <sheets>
    <sheet name="PIVOT" sheetId="4" r:id="rId1"/>
    <sheet name="Grunntafla" sheetId="1" r:id="rId2"/>
    <sheet name="Filter" sheetId="3" r:id="rId3"/>
    <sheet name="Samreknir leikskólar" sheetId="2" r:id="rId4"/>
  </sheets>
  <definedNames>
    <definedName name="_xlnm._FilterDatabase" localSheetId="2" hidden="1">Filter!$A$8:$B$8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3" i="2" l="1"/>
  <c r="T31" i="2"/>
  <c r="U28" i="2"/>
  <c r="X28" i="2" s="1"/>
  <c r="T28" i="2"/>
  <c r="S33" i="2"/>
  <c r="V33" i="2" s="1"/>
  <c r="Y33" i="2" s="1"/>
  <c r="R33" i="2"/>
  <c r="U33" i="2" s="1"/>
  <c r="X33" i="2" s="1"/>
  <c r="Q33" i="2"/>
  <c r="P33" i="2"/>
  <c r="O33" i="2"/>
  <c r="W33" i="2" s="1"/>
  <c r="N33" i="2"/>
  <c r="M33" i="2"/>
  <c r="L33" i="2"/>
  <c r="K33" i="2"/>
  <c r="J33" i="2"/>
  <c r="I33" i="2"/>
  <c r="E33" i="2"/>
  <c r="D33" i="2"/>
  <c r="S31" i="2"/>
  <c r="V31" i="2" s="1"/>
  <c r="Y31" i="2" s="1"/>
  <c r="R31" i="2"/>
  <c r="U31" i="2" s="1"/>
  <c r="X31" i="2" s="1"/>
  <c r="Q31" i="2"/>
  <c r="P31" i="2"/>
  <c r="O31" i="2"/>
  <c r="W31" i="2" s="1"/>
  <c r="N31" i="2"/>
  <c r="M31" i="2"/>
  <c r="L31" i="2"/>
  <c r="K31" i="2"/>
  <c r="J31" i="2"/>
  <c r="I31" i="2"/>
  <c r="E31" i="2"/>
  <c r="D31" i="2"/>
  <c r="S28" i="2"/>
  <c r="V28" i="2" s="1"/>
  <c r="Y28" i="2" s="1"/>
  <c r="R28" i="2"/>
  <c r="Q28" i="2"/>
  <c r="P28" i="2"/>
  <c r="O28" i="2"/>
  <c r="W28" i="2" s="1"/>
  <c r="N28" i="2"/>
  <c r="M28" i="2"/>
  <c r="L28" i="2"/>
  <c r="K28" i="2"/>
  <c r="J28" i="2"/>
  <c r="I28" i="2"/>
  <c r="E28" i="2"/>
  <c r="D28" i="2"/>
  <c r="Q23" i="2"/>
  <c r="Q34" i="2" s="1"/>
  <c r="P23" i="2"/>
  <c r="P34" i="2" s="1"/>
  <c r="O23" i="2"/>
  <c r="N23" i="2"/>
  <c r="N34" i="2" s="1"/>
  <c r="M23" i="2"/>
  <c r="M34" i="2" s="1"/>
  <c r="L23" i="2"/>
  <c r="K23" i="2"/>
  <c r="J23" i="2"/>
  <c r="J34" i="2" s="1"/>
  <c r="I23" i="2"/>
  <c r="I34" i="2" s="1"/>
  <c r="E23" i="2"/>
  <c r="E34" i="2" s="1"/>
  <c r="D23" i="2"/>
  <c r="R11" i="2"/>
  <c r="S11" i="2" s="1"/>
  <c r="L34" i="2" l="1"/>
  <c r="O34" i="2"/>
  <c r="W34" i="2" s="1"/>
  <c r="D34" i="2"/>
  <c r="W23" i="2"/>
  <c r="K34" i="2"/>
  <c r="S23" i="2"/>
  <c r="R23" i="2"/>
  <c r="W75" i="3"/>
  <c r="S223" i="3"/>
  <c r="V223" i="3" s="1"/>
  <c r="Y223" i="3" s="1"/>
  <c r="R223" i="3"/>
  <c r="T223" i="3" s="1"/>
  <c r="Q223" i="3"/>
  <c r="P223" i="3"/>
  <c r="P224" i="3" s="1"/>
  <c r="O223" i="3"/>
  <c r="W223" i="3" s="1"/>
  <c r="N223" i="3"/>
  <c r="N224" i="3" s="1"/>
  <c r="M223" i="3"/>
  <c r="M224" i="3" s="1"/>
  <c r="L223" i="3"/>
  <c r="L224" i="3" s="1"/>
  <c r="K223" i="3"/>
  <c r="K224" i="3" s="1"/>
  <c r="J223" i="3"/>
  <c r="J224" i="3" s="1"/>
  <c r="I223" i="3"/>
  <c r="E223" i="3"/>
  <c r="D223" i="3"/>
  <c r="S199" i="3"/>
  <c r="R199" i="3"/>
  <c r="Q199" i="3"/>
  <c r="P199" i="3"/>
  <c r="O199" i="3"/>
  <c r="O224" i="3" s="1"/>
  <c r="N199" i="3"/>
  <c r="M199" i="3"/>
  <c r="L199" i="3"/>
  <c r="K199" i="3"/>
  <c r="J199" i="3"/>
  <c r="I199" i="3"/>
  <c r="E199" i="3"/>
  <c r="D199" i="3"/>
  <c r="S157" i="3"/>
  <c r="R157" i="3"/>
  <c r="T157" i="3" s="1"/>
  <c r="Q157" i="3"/>
  <c r="P157" i="3"/>
  <c r="O157" i="3"/>
  <c r="N157" i="3"/>
  <c r="M157" i="3"/>
  <c r="L157" i="3"/>
  <c r="K157" i="3"/>
  <c r="J157" i="3"/>
  <c r="I157" i="3"/>
  <c r="E157" i="3"/>
  <c r="D157" i="3"/>
  <c r="S76" i="3"/>
  <c r="V76" i="3" s="1"/>
  <c r="Y76" i="3" s="1"/>
  <c r="R76" i="3"/>
  <c r="U76" i="3" s="1"/>
  <c r="X76" i="3" s="1"/>
  <c r="Q76" i="3"/>
  <c r="Q224" i="3" s="1"/>
  <c r="P76" i="3"/>
  <c r="O76" i="3"/>
  <c r="W76" i="3" s="1"/>
  <c r="N76" i="3"/>
  <c r="M76" i="3"/>
  <c r="L76" i="3"/>
  <c r="K76" i="3"/>
  <c r="J76" i="3"/>
  <c r="I76" i="3"/>
  <c r="I224" i="3" s="1"/>
  <c r="E76" i="3"/>
  <c r="D76" i="3"/>
  <c r="Q38" i="3"/>
  <c r="P38" i="3"/>
  <c r="O38" i="3"/>
  <c r="N38" i="3"/>
  <c r="M38" i="3"/>
  <c r="L38" i="3"/>
  <c r="K38" i="3"/>
  <c r="J38" i="3"/>
  <c r="I38" i="3"/>
  <c r="E38" i="3"/>
  <c r="D38" i="3"/>
  <c r="R160" i="1"/>
  <c r="S160" i="1" s="1"/>
  <c r="R11" i="3"/>
  <c r="R34" i="2" l="1"/>
  <c r="T23" i="2"/>
  <c r="U23" i="2"/>
  <c r="X23" i="2" s="1"/>
  <c r="S34" i="2"/>
  <c r="V34" i="2" s="1"/>
  <c r="Y34" i="2" s="1"/>
  <c r="V23" i="2"/>
  <c r="Y23" i="2" s="1"/>
  <c r="W199" i="3"/>
  <c r="W157" i="3"/>
  <c r="T199" i="3"/>
  <c r="U157" i="3"/>
  <c r="X157" i="3" s="1"/>
  <c r="V199" i="3"/>
  <c r="Y199" i="3" s="1"/>
  <c r="U223" i="3"/>
  <c r="X223" i="3" s="1"/>
  <c r="D224" i="3"/>
  <c r="E224" i="3"/>
  <c r="W224" i="3" s="1"/>
  <c r="V157" i="3"/>
  <c r="Y157" i="3" s="1"/>
  <c r="W38" i="3"/>
  <c r="U199" i="3"/>
  <c r="X199" i="3" s="1"/>
  <c r="T76" i="3"/>
  <c r="R38" i="3"/>
  <c r="R224" i="3" s="1"/>
  <c r="S11" i="3"/>
  <c r="U34" i="2" l="1"/>
  <c r="X34" i="2" s="1"/>
  <c r="T34" i="2"/>
  <c r="T224" i="3"/>
  <c r="U224" i="3"/>
  <c r="X224" i="3" s="1"/>
  <c r="U38" i="3"/>
  <c r="X38" i="3" s="1"/>
  <c r="T38" i="3"/>
  <c r="S38" i="3"/>
  <c r="S224" i="3" s="1"/>
  <c r="V224" i="3" s="1"/>
  <c r="Y224" i="3" s="1"/>
  <c r="V38" i="3" l="1"/>
  <c r="Y38" i="3" s="1"/>
  <c r="W40" i="3" l="1"/>
  <c r="V40" i="3"/>
  <c r="Y40" i="3" s="1"/>
  <c r="U40" i="3"/>
  <c r="X40" i="3" s="1"/>
  <c r="T40" i="3"/>
  <c r="F40" i="3"/>
  <c r="H40" i="3" s="1"/>
  <c r="W42" i="3"/>
  <c r="V42" i="3"/>
  <c r="Y42" i="3" s="1"/>
  <c r="U42" i="3"/>
  <c r="X42" i="3" s="1"/>
  <c r="T42" i="3"/>
  <c r="F42" i="3"/>
  <c r="H42" i="3" s="1"/>
  <c r="W26" i="3"/>
  <c r="V26" i="3"/>
  <c r="Y26" i="3" s="1"/>
  <c r="U26" i="3"/>
  <c r="X26" i="3" s="1"/>
  <c r="T26" i="3"/>
  <c r="F26" i="3"/>
  <c r="H26" i="3" s="1"/>
  <c r="W48" i="3"/>
  <c r="V48" i="3"/>
  <c r="Y48" i="3" s="1"/>
  <c r="U48" i="3"/>
  <c r="X48" i="3" s="1"/>
  <c r="T48" i="3"/>
  <c r="F48" i="3"/>
  <c r="H48" i="3" s="1"/>
  <c r="W20" i="3"/>
  <c r="V20" i="3"/>
  <c r="Y20" i="3" s="1"/>
  <c r="U20" i="3"/>
  <c r="X20" i="3" s="1"/>
  <c r="T20" i="3"/>
  <c r="F20" i="3"/>
  <c r="W185" i="3"/>
  <c r="V185" i="3"/>
  <c r="Y185" i="3" s="1"/>
  <c r="U185" i="3"/>
  <c r="X185" i="3" s="1"/>
  <c r="T185" i="3"/>
  <c r="F185" i="3"/>
  <c r="G185" i="3" s="1"/>
  <c r="W160" i="3"/>
  <c r="V160" i="3"/>
  <c r="Y160" i="3" s="1"/>
  <c r="U160" i="3"/>
  <c r="X160" i="3" s="1"/>
  <c r="T160" i="3"/>
  <c r="F160" i="3"/>
  <c r="H160" i="3" s="1"/>
  <c r="W49" i="3"/>
  <c r="V49" i="3"/>
  <c r="Y49" i="3" s="1"/>
  <c r="U49" i="3"/>
  <c r="X49" i="3" s="1"/>
  <c r="T49" i="3"/>
  <c r="F49" i="3"/>
  <c r="H49" i="3" s="1"/>
  <c r="W120" i="3"/>
  <c r="V120" i="3"/>
  <c r="Y120" i="3" s="1"/>
  <c r="U120" i="3"/>
  <c r="X120" i="3" s="1"/>
  <c r="T120" i="3"/>
  <c r="F120" i="3"/>
  <c r="H120" i="3" s="1"/>
  <c r="W47" i="3"/>
  <c r="V47" i="3"/>
  <c r="Y47" i="3" s="1"/>
  <c r="U47" i="3"/>
  <c r="X47" i="3" s="1"/>
  <c r="T47" i="3"/>
  <c r="F47" i="3"/>
  <c r="W155" i="3"/>
  <c r="V155" i="3"/>
  <c r="Y155" i="3" s="1"/>
  <c r="U155" i="3"/>
  <c r="X155" i="3" s="1"/>
  <c r="T155" i="3"/>
  <c r="F155" i="3"/>
  <c r="H155" i="3" s="1"/>
  <c r="W46" i="3"/>
  <c r="V46" i="3"/>
  <c r="Y46" i="3" s="1"/>
  <c r="U46" i="3"/>
  <c r="X46" i="3" s="1"/>
  <c r="T46" i="3"/>
  <c r="F46" i="3"/>
  <c r="G46" i="3" s="1"/>
  <c r="W32" i="3"/>
  <c r="V32" i="3"/>
  <c r="Y32" i="3" s="1"/>
  <c r="U32" i="3"/>
  <c r="X32" i="3" s="1"/>
  <c r="T32" i="3"/>
  <c r="F32" i="3"/>
  <c r="H32" i="3" s="1"/>
  <c r="W198" i="3"/>
  <c r="V198" i="3"/>
  <c r="Y198" i="3" s="1"/>
  <c r="U198" i="3"/>
  <c r="X198" i="3" s="1"/>
  <c r="T198" i="3"/>
  <c r="F198" i="3"/>
  <c r="G198" i="3" s="1"/>
  <c r="W10" i="3"/>
  <c r="V10" i="3"/>
  <c r="Y10" i="3" s="1"/>
  <c r="U10" i="3"/>
  <c r="X10" i="3" s="1"/>
  <c r="T10" i="3"/>
  <c r="F10" i="3"/>
  <c r="H10" i="3" s="1"/>
  <c r="W204" i="3"/>
  <c r="V204" i="3"/>
  <c r="Y204" i="3" s="1"/>
  <c r="U204" i="3"/>
  <c r="X204" i="3" s="1"/>
  <c r="T204" i="3"/>
  <c r="F204" i="3"/>
  <c r="H204" i="3" s="1"/>
  <c r="W200" i="3"/>
  <c r="V200" i="3"/>
  <c r="Y200" i="3" s="1"/>
  <c r="U200" i="3"/>
  <c r="X200" i="3" s="1"/>
  <c r="T200" i="3"/>
  <c r="F200" i="3"/>
  <c r="W197" i="3"/>
  <c r="V197" i="3"/>
  <c r="Y197" i="3" s="1"/>
  <c r="U197" i="3"/>
  <c r="X197" i="3" s="1"/>
  <c r="T197" i="3"/>
  <c r="F197" i="3"/>
  <c r="G197" i="3" s="1"/>
  <c r="W192" i="3"/>
  <c r="V192" i="3"/>
  <c r="Y192" i="3" s="1"/>
  <c r="U192" i="3"/>
  <c r="X192" i="3" s="1"/>
  <c r="T192" i="3"/>
  <c r="F192" i="3"/>
  <c r="H192" i="3" s="1"/>
  <c r="W84" i="3"/>
  <c r="V84" i="3"/>
  <c r="Y84" i="3" s="1"/>
  <c r="U84" i="3"/>
  <c r="X84" i="3" s="1"/>
  <c r="T84" i="3"/>
  <c r="F84" i="3"/>
  <c r="G84" i="3" s="1"/>
  <c r="W101" i="3"/>
  <c r="V101" i="3"/>
  <c r="Y101" i="3" s="1"/>
  <c r="U101" i="3"/>
  <c r="X101" i="3" s="1"/>
  <c r="T101" i="3"/>
  <c r="F101" i="3"/>
  <c r="G101" i="3" s="1"/>
  <c r="W57" i="3"/>
  <c r="V57" i="3"/>
  <c r="Y57" i="3" s="1"/>
  <c r="U57" i="3"/>
  <c r="X57" i="3" s="1"/>
  <c r="T57" i="3"/>
  <c r="F57" i="3"/>
  <c r="H57" i="3" s="1"/>
  <c r="W51" i="3"/>
  <c r="V51" i="3"/>
  <c r="Y51" i="3" s="1"/>
  <c r="U51" i="3"/>
  <c r="X51" i="3" s="1"/>
  <c r="T51" i="3"/>
  <c r="F51" i="3"/>
  <c r="W217" i="3"/>
  <c r="V217" i="3"/>
  <c r="Y217" i="3" s="1"/>
  <c r="U217" i="3"/>
  <c r="X217" i="3" s="1"/>
  <c r="T217" i="3"/>
  <c r="F217" i="3"/>
  <c r="H217" i="3" s="1"/>
  <c r="W37" i="3"/>
  <c r="V37" i="3"/>
  <c r="Y37" i="3" s="1"/>
  <c r="U37" i="3"/>
  <c r="X37" i="3" s="1"/>
  <c r="T37" i="3"/>
  <c r="F37" i="3"/>
  <c r="G37" i="3" s="1"/>
  <c r="W36" i="3"/>
  <c r="V36" i="3"/>
  <c r="Y36" i="3" s="1"/>
  <c r="U36" i="3"/>
  <c r="X36" i="3" s="1"/>
  <c r="T36" i="3"/>
  <c r="F36" i="3"/>
  <c r="H36" i="3" s="1"/>
  <c r="W34" i="3"/>
  <c r="V34" i="3"/>
  <c r="Y34" i="3" s="1"/>
  <c r="U34" i="3"/>
  <c r="X34" i="3" s="1"/>
  <c r="T34" i="3"/>
  <c r="F34" i="3"/>
  <c r="G34" i="3" s="1"/>
  <c r="W9" i="3"/>
  <c r="V9" i="3"/>
  <c r="Y9" i="3" s="1"/>
  <c r="U9" i="3"/>
  <c r="X9" i="3" s="1"/>
  <c r="T9" i="3"/>
  <c r="F9" i="3"/>
  <c r="W147" i="3"/>
  <c r="V147" i="3"/>
  <c r="Y147" i="3" s="1"/>
  <c r="U147" i="3"/>
  <c r="X147" i="3" s="1"/>
  <c r="T147" i="3"/>
  <c r="F147" i="3"/>
  <c r="G147" i="3" s="1"/>
  <c r="W126" i="3"/>
  <c r="V126" i="3"/>
  <c r="Y126" i="3" s="1"/>
  <c r="U126" i="3"/>
  <c r="X126" i="3" s="1"/>
  <c r="T126" i="3"/>
  <c r="F126" i="3"/>
  <c r="H126" i="3" s="1"/>
  <c r="W81" i="3"/>
  <c r="V81" i="3"/>
  <c r="Y81" i="3" s="1"/>
  <c r="U81" i="3"/>
  <c r="X81" i="3" s="1"/>
  <c r="T81" i="3"/>
  <c r="F81" i="3"/>
  <c r="W41" i="3"/>
  <c r="V41" i="3"/>
  <c r="Y41" i="3" s="1"/>
  <c r="U41" i="3"/>
  <c r="X41" i="3" s="1"/>
  <c r="T41" i="3"/>
  <c r="F41" i="3"/>
  <c r="H41" i="3" s="1"/>
  <c r="W28" i="3"/>
  <c r="V28" i="3"/>
  <c r="Y28" i="3" s="1"/>
  <c r="U28" i="3"/>
  <c r="X28" i="3" s="1"/>
  <c r="T28" i="3"/>
  <c r="F28" i="3"/>
  <c r="G28" i="3" s="1"/>
  <c r="W22" i="3"/>
  <c r="V22" i="3"/>
  <c r="Y22" i="3" s="1"/>
  <c r="U22" i="3"/>
  <c r="X22" i="3" s="1"/>
  <c r="T22" i="3"/>
  <c r="F22" i="3"/>
  <c r="H22" i="3" s="1"/>
  <c r="W31" i="3"/>
  <c r="V31" i="3"/>
  <c r="Y31" i="3" s="1"/>
  <c r="U31" i="3"/>
  <c r="X31" i="3" s="1"/>
  <c r="T31" i="3"/>
  <c r="F31" i="3"/>
  <c r="G31" i="3" s="1"/>
  <c r="W19" i="3"/>
  <c r="V19" i="3"/>
  <c r="Y19" i="3" s="1"/>
  <c r="U19" i="3"/>
  <c r="X19" i="3" s="1"/>
  <c r="T19" i="3"/>
  <c r="F19" i="3"/>
  <c r="G19" i="3" s="1"/>
  <c r="W18" i="3"/>
  <c r="V18" i="3"/>
  <c r="Y18" i="3" s="1"/>
  <c r="U18" i="3"/>
  <c r="X18" i="3" s="1"/>
  <c r="T18" i="3"/>
  <c r="F18" i="3"/>
  <c r="H18" i="3" s="1"/>
  <c r="W43" i="3"/>
  <c r="V43" i="3"/>
  <c r="Y43" i="3" s="1"/>
  <c r="U43" i="3"/>
  <c r="X43" i="3" s="1"/>
  <c r="T43" i="3"/>
  <c r="F43" i="3"/>
  <c r="W70" i="3"/>
  <c r="V70" i="3"/>
  <c r="Y70" i="3" s="1"/>
  <c r="U70" i="3"/>
  <c r="X70" i="3" s="1"/>
  <c r="T70" i="3"/>
  <c r="F70" i="3"/>
  <c r="H70" i="3" s="1"/>
  <c r="V75" i="3"/>
  <c r="Y75" i="3" s="1"/>
  <c r="U75" i="3"/>
  <c r="X75" i="3" s="1"/>
  <c r="T75" i="3"/>
  <c r="F75" i="3"/>
  <c r="G75" i="3" s="1"/>
  <c r="W130" i="3"/>
  <c r="V130" i="3"/>
  <c r="Y130" i="3" s="1"/>
  <c r="U130" i="3"/>
  <c r="X130" i="3" s="1"/>
  <c r="T130" i="3"/>
  <c r="F130" i="3"/>
  <c r="H130" i="3" s="1"/>
  <c r="W175" i="3"/>
  <c r="V175" i="3"/>
  <c r="Y175" i="3" s="1"/>
  <c r="U175" i="3"/>
  <c r="X175" i="3" s="1"/>
  <c r="T175" i="3"/>
  <c r="F175" i="3"/>
  <c r="H175" i="3" s="1"/>
  <c r="W209" i="3"/>
  <c r="V209" i="3"/>
  <c r="Y209" i="3" s="1"/>
  <c r="U209" i="3"/>
  <c r="X209" i="3" s="1"/>
  <c r="T209" i="3"/>
  <c r="F209" i="3"/>
  <c r="G209" i="3" s="1"/>
  <c r="W213" i="3"/>
  <c r="V213" i="3"/>
  <c r="Y213" i="3" s="1"/>
  <c r="U213" i="3"/>
  <c r="X213" i="3" s="1"/>
  <c r="T213" i="3"/>
  <c r="F213" i="3"/>
  <c r="H213" i="3" s="1"/>
  <c r="W201" i="3"/>
  <c r="V201" i="3"/>
  <c r="Y201" i="3" s="1"/>
  <c r="U201" i="3"/>
  <c r="X201" i="3" s="1"/>
  <c r="T201" i="3"/>
  <c r="F201" i="3"/>
  <c r="G201" i="3" s="1"/>
  <c r="W193" i="3"/>
  <c r="V193" i="3"/>
  <c r="Y193" i="3" s="1"/>
  <c r="U193" i="3"/>
  <c r="X193" i="3" s="1"/>
  <c r="T193" i="3"/>
  <c r="F193" i="3"/>
  <c r="H193" i="3" s="1"/>
  <c r="W164" i="3"/>
  <c r="V164" i="3"/>
  <c r="Y164" i="3" s="1"/>
  <c r="U164" i="3"/>
  <c r="X164" i="3" s="1"/>
  <c r="T164" i="3"/>
  <c r="F164" i="3"/>
  <c r="G164" i="3" s="1"/>
  <c r="W161" i="3"/>
  <c r="V161" i="3"/>
  <c r="Y161" i="3" s="1"/>
  <c r="U161" i="3"/>
  <c r="X161" i="3" s="1"/>
  <c r="T161" i="3"/>
  <c r="F161" i="3"/>
  <c r="H161" i="3" s="1"/>
  <c r="W152" i="3"/>
  <c r="V152" i="3"/>
  <c r="Y152" i="3" s="1"/>
  <c r="U152" i="3"/>
  <c r="X152" i="3" s="1"/>
  <c r="T152" i="3"/>
  <c r="F152" i="3"/>
  <c r="G152" i="3" s="1"/>
  <c r="W137" i="3"/>
  <c r="V137" i="3"/>
  <c r="Y137" i="3" s="1"/>
  <c r="U137" i="3"/>
  <c r="X137" i="3" s="1"/>
  <c r="T137" i="3"/>
  <c r="F137" i="3"/>
  <c r="H137" i="3" s="1"/>
  <c r="W114" i="3"/>
  <c r="V114" i="3"/>
  <c r="Y114" i="3" s="1"/>
  <c r="U114" i="3"/>
  <c r="X114" i="3" s="1"/>
  <c r="T114" i="3"/>
  <c r="F114" i="3"/>
  <c r="W12" i="3"/>
  <c r="V12" i="3"/>
  <c r="Y12" i="3" s="1"/>
  <c r="U12" i="3"/>
  <c r="X12" i="3" s="1"/>
  <c r="T12" i="3"/>
  <c r="F12" i="3"/>
  <c r="H12" i="3" s="1"/>
  <c r="W21" i="3"/>
  <c r="V21" i="3"/>
  <c r="Y21" i="3" s="1"/>
  <c r="U21" i="3"/>
  <c r="X21" i="3" s="1"/>
  <c r="T21" i="3"/>
  <c r="F21" i="3"/>
  <c r="G21" i="3" s="1"/>
  <c r="W83" i="3"/>
  <c r="V83" i="3"/>
  <c r="Y83" i="3" s="1"/>
  <c r="U83" i="3"/>
  <c r="X83" i="3" s="1"/>
  <c r="T83" i="3"/>
  <c r="F83" i="3"/>
  <c r="G83" i="3" s="1"/>
  <c r="W67" i="3"/>
  <c r="V67" i="3"/>
  <c r="Y67" i="3" s="1"/>
  <c r="U67" i="3"/>
  <c r="X67" i="3" s="1"/>
  <c r="T67" i="3"/>
  <c r="F67" i="3"/>
  <c r="H67" i="3" s="1"/>
  <c r="W219" i="3"/>
  <c r="V219" i="3"/>
  <c r="Y219" i="3" s="1"/>
  <c r="U219" i="3"/>
  <c r="X219" i="3" s="1"/>
  <c r="T219" i="3"/>
  <c r="F219" i="3"/>
  <c r="G219" i="3" s="1"/>
  <c r="W39" i="3"/>
  <c r="V39" i="3"/>
  <c r="Y39" i="3" s="1"/>
  <c r="U39" i="3"/>
  <c r="X39" i="3" s="1"/>
  <c r="T39" i="3"/>
  <c r="F39" i="3"/>
  <c r="W30" i="3"/>
  <c r="V30" i="3"/>
  <c r="Y30" i="3" s="1"/>
  <c r="U30" i="3"/>
  <c r="X30" i="3" s="1"/>
  <c r="T30" i="3"/>
  <c r="F30" i="3"/>
  <c r="W29" i="3"/>
  <c r="V29" i="3"/>
  <c r="Y29" i="3" s="1"/>
  <c r="U29" i="3"/>
  <c r="X29" i="3" s="1"/>
  <c r="T29" i="3"/>
  <c r="F29" i="3"/>
  <c r="H29" i="3" s="1"/>
  <c r="W11" i="3"/>
  <c r="F11" i="3"/>
  <c r="G11" i="3" s="1"/>
  <c r="W69" i="3"/>
  <c r="V69" i="3"/>
  <c r="Y69" i="3" s="1"/>
  <c r="U69" i="3"/>
  <c r="X69" i="3" s="1"/>
  <c r="T69" i="3"/>
  <c r="F69" i="3"/>
  <c r="H69" i="3" s="1"/>
  <c r="W13" i="3"/>
  <c r="V13" i="3"/>
  <c r="Y13" i="3" s="1"/>
  <c r="U13" i="3"/>
  <c r="X13" i="3" s="1"/>
  <c r="T13" i="3"/>
  <c r="F13" i="3"/>
  <c r="G13" i="3" s="1"/>
  <c r="W17" i="3"/>
  <c r="V17" i="3"/>
  <c r="Y17" i="3" s="1"/>
  <c r="U17" i="3"/>
  <c r="X17" i="3" s="1"/>
  <c r="T17" i="3"/>
  <c r="F17" i="3"/>
  <c r="H17" i="3" s="1"/>
  <c r="W16" i="3"/>
  <c r="V16" i="3"/>
  <c r="Y16" i="3" s="1"/>
  <c r="U16" i="3"/>
  <c r="X16" i="3" s="1"/>
  <c r="T16" i="3"/>
  <c r="F16" i="3"/>
  <c r="W177" i="3"/>
  <c r="V177" i="3"/>
  <c r="Y177" i="3" s="1"/>
  <c r="U177" i="3"/>
  <c r="X177" i="3" s="1"/>
  <c r="T177" i="3"/>
  <c r="F177" i="3"/>
  <c r="H177" i="3" s="1"/>
  <c r="W24" i="3"/>
  <c r="V24" i="3"/>
  <c r="Y24" i="3" s="1"/>
  <c r="U24" i="3"/>
  <c r="X24" i="3" s="1"/>
  <c r="T24" i="3"/>
  <c r="F24" i="3"/>
  <c r="G24" i="3" s="1"/>
  <c r="W23" i="3"/>
  <c r="V23" i="3"/>
  <c r="Y23" i="3" s="1"/>
  <c r="U23" i="3"/>
  <c r="X23" i="3" s="1"/>
  <c r="T23" i="3"/>
  <c r="F23" i="3"/>
  <c r="H23" i="3" s="1"/>
  <c r="W15" i="3"/>
  <c r="V15" i="3"/>
  <c r="Y15" i="3" s="1"/>
  <c r="U15" i="3"/>
  <c r="X15" i="3" s="1"/>
  <c r="T15" i="3"/>
  <c r="F15" i="3"/>
  <c r="G15" i="3" s="1"/>
  <c r="W65" i="3"/>
  <c r="V65" i="3"/>
  <c r="Y65" i="3" s="1"/>
  <c r="U65" i="3"/>
  <c r="X65" i="3" s="1"/>
  <c r="T65" i="3"/>
  <c r="F65" i="3"/>
  <c r="H65" i="3" s="1"/>
  <c r="W27" i="3"/>
  <c r="V27" i="3"/>
  <c r="Y27" i="3" s="1"/>
  <c r="U27" i="3"/>
  <c r="X27" i="3" s="1"/>
  <c r="T27" i="3"/>
  <c r="F27" i="3"/>
  <c r="G27" i="3" s="1"/>
  <c r="W131" i="3"/>
  <c r="V131" i="3"/>
  <c r="Y131" i="3" s="1"/>
  <c r="U131" i="3"/>
  <c r="X131" i="3" s="1"/>
  <c r="T131" i="3"/>
  <c r="F131" i="3"/>
  <c r="G131" i="3" s="1"/>
  <c r="W143" i="3"/>
  <c r="V143" i="3"/>
  <c r="Y143" i="3" s="1"/>
  <c r="U143" i="3"/>
  <c r="X143" i="3" s="1"/>
  <c r="T143" i="3"/>
  <c r="F143" i="3"/>
  <c r="W52" i="3"/>
  <c r="V52" i="3"/>
  <c r="Y52" i="3" s="1"/>
  <c r="U52" i="3"/>
  <c r="X52" i="3" s="1"/>
  <c r="T52" i="3"/>
  <c r="F52" i="3"/>
  <c r="H52" i="3" s="1"/>
  <c r="W14" i="3"/>
  <c r="V14" i="3"/>
  <c r="Y14" i="3" s="1"/>
  <c r="U14" i="3"/>
  <c r="X14" i="3" s="1"/>
  <c r="T14" i="3"/>
  <c r="F14" i="3"/>
  <c r="G14" i="3" s="1"/>
  <c r="W107" i="3"/>
  <c r="V107" i="3"/>
  <c r="Y107" i="3" s="1"/>
  <c r="U107" i="3"/>
  <c r="X107" i="3" s="1"/>
  <c r="T107" i="3"/>
  <c r="F107" i="3"/>
  <c r="H107" i="3" s="1"/>
  <c r="W74" i="3"/>
  <c r="V74" i="3"/>
  <c r="Y74" i="3" s="1"/>
  <c r="U74" i="3"/>
  <c r="X74" i="3" s="1"/>
  <c r="T74" i="3"/>
  <c r="F74" i="3"/>
  <c r="G74" i="3" s="1"/>
  <c r="W54" i="3"/>
  <c r="V54" i="3"/>
  <c r="Y54" i="3" s="1"/>
  <c r="U54" i="3"/>
  <c r="X54" i="3" s="1"/>
  <c r="T54" i="3"/>
  <c r="F54" i="3"/>
  <c r="H54" i="3" s="1"/>
  <c r="W35" i="3"/>
  <c r="V35" i="3"/>
  <c r="Y35" i="3" s="1"/>
  <c r="U35" i="3"/>
  <c r="X35" i="3" s="1"/>
  <c r="T35" i="3"/>
  <c r="F35" i="3"/>
  <c r="G35" i="3" s="1"/>
  <c r="W44" i="3"/>
  <c r="V44" i="3"/>
  <c r="Y44" i="3" s="1"/>
  <c r="U44" i="3"/>
  <c r="X44" i="3" s="1"/>
  <c r="T44" i="3"/>
  <c r="F44" i="3"/>
  <c r="G44" i="3" s="1"/>
  <c r="W215" i="3"/>
  <c r="V215" i="3"/>
  <c r="Y215" i="3" s="1"/>
  <c r="U215" i="3"/>
  <c r="X215" i="3" s="1"/>
  <c r="T215" i="3"/>
  <c r="F215" i="3"/>
  <c r="W210" i="3"/>
  <c r="V210" i="3"/>
  <c r="Y210" i="3" s="1"/>
  <c r="U210" i="3"/>
  <c r="X210" i="3" s="1"/>
  <c r="T210" i="3"/>
  <c r="F210" i="3"/>
  <c r="H210" i="3" s="1"/>
  <c r="W110" i="3"/>
  <c r="V110" i="3"/>
  <c r="Y110" i="3" s="1"/>
  <c r="U110" i="3"/>
  <c r="X110" i="3" s="1"/>
  <c r="T110" i="3"/>
  <c r="F110" i="3"/>
  <c r="G110" i="3" s="1"/>
  <c r="W90" i="3"/>
  <c r="V90" i="3"/>
  <c r="Y90" i="3" s="1"/>
  <c r="U90" i="3"/>
  <c r="X90" i="3" s="1"/>
  <c r="T90" i="3"/>
  <c r="F90" i="3"/>
  <c r="H90" i="3" s="1"/>
  <c r="W61" i="3"/>
  <c r="V61" i="3"/>
  <c r="Y61" i="3" s="1"/>
  <c r="U61" i="3"/>
  <c r="X61" i="3" s="1"/>
  <c r="T61" i="3"/>
  <c r="F61" i="3"/>
  <c r="G61" i="3" s="1"/>
  <c r="W142" i="3"/>
  <c r="V142" i="3"/>
  <c r="Y142" i="3" s="1"/>
  <c r="U142" i="3"/>
  <c r="X142" i="3" s="1"/>
  <c r="T142" i="3"/>
  <c r="F142" i="3"/>
  <c r="H142" i="3" s="1"/>
  <c r="W188" i="3"/>
  <c r="V188" i="3"/>
  <c r="Y188" i="3" s="1"/>
  <c r="U188" i="3"/>
  <c r="X188" i="3" s="1"/>
  <c r="T188" i="3"/>
  <c r="F188" i="3"/>
  <c r="G188" i="3" s="1"/>
  <c r="W166" i="3"/>
  <c r="V166" i="3"/>
  <c r="Y166" i="3" s="1"/>
  <c r="U166" i="3"/>
  <c r="X166" i="3" s="1"/>
  <c r="T166" i="3"/>
  <c r="F166" i="3"/>
  <c r="G166" i="3" s="1"/>
  <c r="W154" i="3"/>
  <c r="V154" i="3"/>
  <c r="Y154" i="3" s="1"/>
  <c r="U154" i="3"/>
  <c r="X154" i="3" s="1"/>
  <c r="T154" i="3"/>
  <c r="F154" i="3"/>
  <c r="W146" i="3"/>
  <c r="V146" i="3"/>
  <c r="Y146" i="3" s="1"/>
  <c r="U146" i="3"/>
  <c r="X146" i="3" s="1"/>
  <c r="T146" i="3"/>
  <c r="F146" i="3"/>
  <c r="H146" i="3" s="1"/>
  <c r="W144" i="3"/>
  <c r="V144" i="3"/>
  <c r="Y144" i="3" s="1"/>
  <c r="U144" i="3"/>
  <c r="X144" i="3" s="1"/>
  <c r="T144" i="3"/>
  <c r="F144" i="3"/>
  <c r="G144" i="3" s="1"/>
  <c r="W122" i="3"/>
  <c r="V122" i="3"/>
  <c r="Y122" i="3" s="1"/>
  <c r="U122" i="3"/>
  <c r="X122" i="3" s="1"/>
  <c r="T122" i="3"/>
  <c r="F122" i="3"/>
  <c r="G122" i="3" s="1"/>
  <c r="W205" i="3"/>
  <c r="V205" i="3"/>
  <c r="Y205" i="3" s="1"/>
  <c r="U205" i="3"/>
  <c r="X205" i="3" s="1"/>
  <c r="T205" i="3"/>
  <c r="F205" i="3"/>
  <c r="H205" i="3" s="1"/>
  <c r="W191" i="3"/>
  <c r="V191" i="3"/>
  <c r="Y191" i="3" s="1"/>
  <c r="U191" i="3"/>
  <c r="X191" i="3" s="1"/>
  <c r="T191" i="3"/>
  <c r="F191" i="3"/>
  <c r="G191" i="3" s="1"/>
  <c r="W180" i="3"/>
  <c r="V180" i="3"/>
  <c r="Y180" i="3" s="1"/>
  <c r="U180" i="3"/>
  <c r="X180" i="3" s="1"/>
  <c r="T180" i="3"/>
  <c r="F180" i="3"/>
  <c r="G180" i="3" s="1"/>
  <c r="W178" i="3"/>
  <c r="V178" i="3"/>
  <c r="Y178" i="3" s="1"/>
  <c r="U178" i="3"/>
  <c r="X178" i="3" s="1"/>
  <c r="T178" i="3"/>
  <c r="F178" i="3"/>
  <c r="W150" i="3"/>
  <c r="V150" i="3"/>
  <c r="Y150" i="3" s="1"/>
  <c r="U150" i="3"/>
  <c r="X150" i="3" s="1"/>
  <c r="T150" i="3"/>
  <c r="F150" i="3"/>
  <c r="H150" i="3" s="1"/>
  <c r="W125" i="3"/>
  <c r="V125" i="3"/>
  <c r="Y125" i="3" s="1"/>
  <c r="U125" i="3"/>
  <c r="X125" i="3" s="1"/>
  <c r="T125" i="3"/>
  <c r="F125" i="3"/>
  <c r="G125" i="3" s="1"/>
  <c r="W109" i="3"/>
  <c r="V109" i="3"/>
  <c r="Y109" i="3" s="1"/>
  <c r="U109" i="3"/>
  <c r="X109" i="3" s="1"/>
  <c r="T109" i="3"/>
  <c r="F109" i="3"/>
  <c r="G109" i="3" s="1"/>
  <c r="W60" i="3"/>
  <c r="V60" i="3"/>
  <c r="Y60" i="3" s="1"/>
  <c r="U60" i="3"/>
  <c r="X60" i="3" s="1"/>
  <c r="T60" i="3"/>
  <c r="F60" i="3"/>
  <c r="G60" i="3" s="1"/>
  <c r="W212" i="3"/>
  <c r="V212" i="3"/>
  <c r="Y212" i="3" s="1"/>
  <c r="U212" i="3"/>
  <c r="X212" i="3" s="1"/>
  <c r="T212" i="3"/>
  <c r="F212" i="3"/>
  <c r="H212" i="3" s="1"/>
  <c r="W202" i="3"/>
  <c r="V202" i="3"/>
  <c r="Y202" i="3" s="1"/>
  <c r="U202" i="3"/>
  <c r="X202" i="3" s="1"/>
  <c r="T202" i="3"/>
  <c r="F202" i="3"/>
  <c r="G202" i="3" s="1"/>
  <c r="W169" i="3"/>
  <c r="V169" i="3"/>
  <c r="Y169" i="3" s="1"/>
  <c r="U169" i="3"/>
  <c r="X169" i="3" s="1"/>
  <c r="T169" i="3"/>
  <c r="F169" i="3"/>
  <c r="H169" i="3" s="1"/>
  <c r="W156" i="3"/>
  <c r="V156" i="3"/>
  <c r="Y156" i="3" s="1"/>
  <c r="U156" i="3"/>
  <c r="X156" i="3" s="1"/>
  <c r="T156" i="3"/>
  <c r="F156" i="3"/>
  <c r="W151" i="3"/>
  <c r="V151" i="3"/>
  <c r="Y151" i="3" s="1"/>
  <c r="U151" i="3"/>
  <c r="X151" i="3" s="1"/>
  <c r="T151" i="3"/>
  <c r="F151" i="3"/>
  <c r="H151" i="3" s="1"/>
  <c r="W136" i="3"/>
  <c r="V136" i="3"/>
  <c r="Y136" i="3" s="1"/>
  <c r="U136" i="3"/>
  <c r="X136" i="3" s="1"/>
  <c r="T136" i="3"/>
  <c r="F136" i="3"/>
  <c r="G136" i="3" s="1"/>
  <c r="W134" i="3"/>
  <c r="V134" i="3"/>
  <c r="Y134" i="3" s="1"/>
  <c r="U134" i="3"/>
  <c r="X134" i="3" s="1"/>
  <c r="T134" i="3"/>
  <c r="F134" i="3"/>
  <c r="H134" i="3" s="1"/>
  <c r="W129" i="3"/>
  <c r="V129" i="3"/>
  <c r="Y129" i="3" s="1"/>
  <c r="U129" i="3"/>
  <c r="X129" i="3" s="1"/>
  <c r="T129" i="3"/>
  <c r="F129" i="3"/>
  <c r="G129" i="3" s="1"/>
  <c r="W124" i="3"/>
  <c r="V124" i="3"/>
  <c r="Y124" i="3" s="1"/>
  <c r="U124" i="3"/>
  <c r="X124" i="3" s="1"/>
  <c r="T124" i="3"/>
  <c r="F124" i="3"/>
  <c r="H124" i="3" s="1"/>
  <c r="W117" i="3"/>
  <c r="V117" i="3"/>
  <c r="Y117" i="3" s="1"/>
  <c r="U117" i="3"/>
  <c r="X117" i="3" s="1"/>
  <c r="T117" i="3"/>
  <c r="F117" i="3"/>
  <c r="G117" i="3" s="1"/>
  <c r="W113" i="3"/>
  <c r="V113" i="3"/>
  <c r="Y113" i="3" s="1"/>
  <c r="U113" i="3"/>
  <c r="X113" i="3" s="1"/>
  <c r="T113" i="3"/>
  <c r="F113" i="3"/>
  <c r="H113" i="3" s="1"/>
  <c r="W96" i="3"/>
  <c r="V96" i="3"/>
  <c r="Y96" i="3" s="1"/>
  <c r="U96" i="3"/>
  <c r="X96" i="3" s="1"/>
  <c r="T96" i="3"/>
  <c r="F96" i="3"/>
  <c r="W94" i="3"/>
  <c r="V94" i="3"/>
  <c r="Y94" i="3" s="1"/>
  <c r="U94" i="3"/>
  <c r="X94" i="3" s="1"/>
  <c r="T94" i="3"/>
  <c r="F94" i="3"/>
  <c r="H94" i="3" s="1"/>
  <c r="W91" i="3"/>
  <c r="V91" i="3"/>
  <c r="Y91" i="3" s="1"/>
  <c r="U91" i="3"/>
  <c r="X91" i="3" s="1"/>
  <c r="T91" i="3"/>
  <c r="F91" i="3"/>
  <c r="G91" i="3" s="1"/>
  <c r="W88" i="3"/>
  <c r="V88" i="3"/>
  <c r="Y88" i="3" s="1"/>
  <c r="U88" i="3"/>
  <c r="X88" i="3" s="1"/>
  <c r="T88" i="3"/>
  <c r="F88" i="3"/>
  <c r="H88" i="3" s="1"/>
  <c r="W87" i="3"/>
  <c r="V87" i="3"/>
  <c r="Y87" i="3" s="1"/>
  <c r="U87" i="3"/>
  <c r="X87" i="3" s="1"/>
  <c r="T87" i="3"/>
  <c r="F87" i="3"/>
  <c r="G87" i="3" s="1"/>
  <c r="W73" i="3"/>
  <c r="V73" i="3"/>
  <c r="Y73" i="3" s="1"/>
  <c r="U73" i="3"/>
  <c r="X73" i="3" s="1"/>
  <c r="T73" i="3"/>
  <c r="F73" i="3"/>
  <c r="H73" i="3" s="1"/>
  <c r="W221" i="3"/>
  <c r="V221" i="3"/>
  <c r="Y221" i="3" s="1"/>
  <c r="U221" i="3"/>
  <c r="X221" i="3" s="1"/>
  <c r="T221" i="3"/>
  <c r="F221" i="3"/>
  <c r="G221" i="3" s="1"/>
  <c r="W168" i="3"/>
  <c r="V168" i="3"/>
  <c r="Y168" i="3" s="1"/>
  <c r="U168" i="3"/>
  <c r="X168" i="3" s="1"/>
  <c r="T168" i="3"/>
  <c r="F168" i="3"/>
  <c r="H168" i="3" s="1"/>
  <c r="W153" i="3"/>
  <c r="V153" i="3"/>
  <c r="Y153" i="3" s="1"/>
  <c r="U153" i="3"/>
  <c r="X153" i="3" s="1"/>
  <c r="T153" i="3"/>
  <c r="F153" i="3"/>
  <c r="W128" i="3"/>
  <c r="V128" i="3"/>
  <c r="Y128" i="3" s="1"/>
  <c r="U128" i="3"/>
  <c r="X128" i="3" s="1"/>
  <c r="T128" i="3"/>
  <c r="F128" i="3"/>
  <c r="H128" i="3" s="1"/>
  <c r="W82" i="3"/>
  <c r="V82" i="3"/>
  <c r="Y82" i="3" s="1"/>
  <c r="U82" i="3"/>
  <c r="X82" i="3" s="1"/>
  <c r="T82" i="3"/>
  <c r="F82" i="3"/>
  <c r="G82" i="3" s="1"/>
  <c r="W78" i="3"/>
  <c r="V78" i="3"/>
  <c r="Y78" i="3" s="1"/>
  <c r="U78" i="3"/>
  <c r="X78" i="3" s="1"/>
  <c r="T78" i="3"/>
  <c r="F78" i="3"/>
  <c r="H78" i="3" s="1"/>
  <c r="W77" i="3"/>
  <c r="V77" i="3"/>
  <c r="Y77" i="3" s="1"/>
  <c r="U77" i="3"/>
  <c r="X77" i="3" s="1"/>
  <c r="T77" i="3"/>
  <c r="F77" i="3"/>
  <c r="W72" i="3"/>
  <c r="V72" i="3"/>
  <c r="Y72" i="3" s="1"/>
  <c r="U72" i="3"/>
  <c r="X72" i="3" s="1"/>
  <c r="T72" i="3"/>
  <c r="F72" i="3"/>
  <c r="H72" i="3" s="1"/>
  <c r="W45" i="3"/>
  <c r="V45" i="3"/>
  <c r="Y45" i="3" s="1"/>
  <c r="U45" i="3"/>
  <c r="X45" i="3" s="1"/>
  <c r="T45" i="3"/>
  <c r="F45" i="3"/>
  <c r="G45" i="3" s="1"/>
  <c r="W33" i="3"/>
  <c r="V33" i="3"/>
  <c r="Y33" i="3" s="1"/>
  <c r="U33" i="3"/>
  <c r="X33" i="3" s="1"/>
  <c r="T33" i="3"/>
  <c r="F33" i="3"/>
  <c r="H33" i="3" s="1"/>
  <c r="W25" i="3"/>
  <c r="V25" i="3"/>
  <c r="Y25" i="3" s="1"/>
  <c r="U25" i="3"/>
  <c r="X25" i="3" s="1"/>
  <c r="T25" i="3"/>
  <c r="F25" i="3"/>
  <c r="W222" i="3"/>
  <c r="V222" i="3"/>
  <c r="Y222" i="3" s="1"/>
  <c r="U222" i="3"/>
  <c r="X222" i="3" s="1"/>
  <c r="T222" i="3"/>
  <c r="F222" i="3"/>
  <c r="H222" i="3" s="1"/>
  <c r="W211" i="3"/>
  <c r="V211" i="3"/>
  <c r="Y211" i="3" s="1"/>
  <c r="U211" i="3"/>
  <c r="X211" i="3" s="1"/>
  <c r="T211" i="3"/>
  <c r="F211" i="3"/>
  <c r="G211" i="3" s="1"/>
  <c r="W208" i="3"/>
  <c r="V208" i="3"/>
  <c r="Y208" i="3" s="1"/>
  <c r="U208" i="3"/>
  <c r="X208" i="3" s="1"/>
  <c r="T208" i="3"/>
  <c r="F208" i="3"/>
  <c r="H208" i="3" s="1"/>
  <c r="W203" i="3"/>
  <c r="V203" i="3"/>
  <c r="Y203" i="3" s="1"/>
  <c r="U203" i="3"/>
  <c r="X203" i="3" s="1"/>
  <c r="T203" i="3"/>
  <c r="F203" i="3"/>
  <c r="G203" i="3" s="1"/>
  <c r="W190" i="3"/>
  <c r="V190" i="3"/>
  <c r="Y190" i="3" s="1"/>
  <c r="U190" i="3"/>
  <c r="X190" i="3" s="1"/>
  <c r="T190" i="3"/>
  <c r="F190" i="3"/>
  <c r="H190" i="3" s="1"/>
  <c r="W184" i="3"/>
  <c r="V184" i="3"/>
  <c r="Y184" i="3" s="1"/>
  <c r="U184" i="3"/>
  <c r="X184" i="3" s="1"/>
  <c r="T184" i="3"/>
  <c r="F184" i="3"/>
  <c r="G184" i="3" s="1"/>
  <c r="W176" i="3"/>
  <c r="V176" i="3"/>
  <c r="Y176" i="3" s="1"/>
  <c r="U176" i="3"/>
  <c r="X176" i="3" s="1"/>
  <c r="T176" i="3"/>
  <c r="F176" i="3"/>
  <c r="H176" i="3" s="1"/>
  <c r="W172" i="3"/>
  <c r="V172" i="3"/>
  <c r="Y172" i="3" s="1"/>
  <c r="U172" i="3"/>
  <c r="X172" i="3" s="1"/>
  <c r="T172" i="3"/>
  <c r="F172" i="3"/>
  <c r="W170" i="3"/>
  <c r="V170" i="3"/>
  <c r="Y170" i="3" s="1"/>
  <c r="U170" i="3"/>
  <c r="X170" i="3" s="1"/>
  <c r="T170" i="3"/>
  <c r="F170" i="3"/>
  <c r="H170" i="3" s="1"/>
  <c r="W140" i="3"/>
  <c r="V140" i="3"/>
  <c r="Y140" i="3" s="1"/>
  <c r="U140" i="3"/>
  <c r="X140" i="3" s="1"/>
  <c r="T140" i="3"/>
  <c r="F140" i="3"/>
  <c r="G140" i="3" s="1"/>
  <c r="W139" i="3"/>
  <c r="V139" i="3"/>
  <c r="Y139" i="3" s="1"/>
  <c r="U139" i="3"/>
  <c r="X139" i="3" s="1"/>
  <c r="T139" i="3"/>
  <c r="F139" i="3"/>
  <c r="H139" i="3" s="1"/>
  <c r="W133" i="3"/>
  <c r="V133" i="3"/>
  <c r="Y133" i="3" s="1"/>
  <c r="U133" i="3"/>
  <c r="X133" i="3" s="1"/>
  <c r="T133" i="3"/>
  <c r="F133" i="3"/>
  <c r="G133" i="3" s="1"/>
  <c r="W127" i="3"/>
  <c r="V127" i="3"/>
  <c r="Y127" i="3" s="1"/>
  <c r="U127" i="3"/>
  <c r="X127" i="3" s="1"/>
  <c r="T127" i="3"/>
  <c r="F127" i="3"/>
  <c r="H127" i="3" s="1"/>
  <c r="W123" i="3"/>
  <c r="V123" i="3"/>
  <c r="Y123" i="3" s="1"/>
  <c r="U123" i="3"/>
  <c r="X123" i="3" s="1"/>
  <c r="T123" i="3"/>
  <c r="F123" i="3"/>
  <c r="G123" i="3" s="1"/>
  <c r="W115" i="3"/>
  <c r="V115" i="3"/>
  <c r="Y115" i="3" s="1"/>
  <c r="U115" i="3"/>
  <c r="X115" i="3" s="1"/>
  <c r="T115" i="3"/>
  <c r="F115" i="3"/>
  <c r="G115" i="3" s="1"/>
  <c r="W103" i="3"/>
  <c r="V103" i="3"/>
  <c r="Y103" i="3" s="1"/>
  <c r="U103" i="3"/>
  <c r="X103" i="3" s="1"/>
  <c r="T103" i="3"/>
  <c r="F103" i="3"/>
  <c r="G103" i="3" s="1"/>
  <c r="W100" i="3"/>
  <c r="V100" i="3"/>
  <c r="Y100" i="3" s="1"/>
  <c r="U100" i="3"/>
  <c r="X100" i="3" s="1"/>
  <c r="T100" i="3"/>
  <c r="F100" i="3"/>
  <c r="H100" i="3" s="1"/>
  <c r="W98" i="3"/>
  <c r="V98" i="3"/>
  <c r="Y98" i="3" s="1"/>
  <c r="U98" i="3"/>
  <c r="X98" i="3" s="1"/>
  <c r="T98" i="3"/>
  <c r="F98" i="3"/>
  <c r="G98" i="3" s="1"/>
  <c r="W95" i="3"/>
  <c r="V95" i="3"/>
  <c r="Y95" i="3" s="1"/>
  <c r="U95" i="3"/>
  <c r="X95" i="3" s="1"/>
  <c r="T95" i="3"/>
  <c r="F95" i="3"/>
  <c r="G95" i="3" s="1"/>
  <c r="W86" i="3"/>
  <c r="V86" i="3"/>
  <c r="Y86" i="3" s="1"/>
  <c r="U86" i="3"/>
  <c r="X86" i="3" s="1"/>
  <c r="T86" i="3"/>
  <c r="F86" i="3"/>
  <c r="G86" i="3" s="1"/>
  <c r="W220" i="3"/>
  <c r="V220" i="3"/>
  <c r="Y220" i="3" s="1"/>
  <c r="U220" i="3"/>
  <c r="X220" i="3" s="1"/>
  <c r="T220" i="3"/>
  <c r="F220" i="3"/>
  <c r="H220" i="3" s="1"/>
  <c r="W218" i="3"/>
  <c r="V218" i="3"/>
  <c r="Y218" i="3" s="1"/>
  <c r="U218" i="3"/>
  <c r="X218" i="3" s="1"/>
  <c r="T218" i="3"/>
  <c r="F218" i="3"/>
  <c r="H218" i="3" s="1"/>
  <c r="W216" i="3"/>
  <c r="V216" i="3"/>
  <c r="Y216" i="3" s="1"/>
  <c r="U216" i="3"/>
  <c r="X216" i="3" s="1"/>
  <c r="T216" i="3"/>
  <c r="F216" i="3"/>
  <c r="H216" i="3" s="1"/>
  <c r="W214" i="3"/>
  <c r="V214" i="3"/>
  <c r="Y214" i="3" s="1"/>
  <c r="U214" i="3"/>
  <c r="X214" i="3" s="1"/>
  <c r="T214" i="3"/>
  <c r="F214" i="3"/>
  <c r="G214" i="3" s="1"/>
  <c r="W207" i="3"/>
  <c r="V207" i="3"/>
  <c r="Y207" i="3" s="1"/>
  <c r="U207" i="3"/>
  <c r="X207" i="3" s="1"/>
  <c r="T207" i="3"/>
  <c r="F207" i="3"/>
  <c r="H207" i="3" s="1"/>
  <c r="W206" i="3"/>
  <c r="V206" i="3"/>
  <c r="Y206" i="3" s="1"/>
  <c r="U206" i="3"/>
  <c r="X206" i="3" s="1"/>
  <c r="T206" i="3"/>
  <c r="F206" i="3"/>
  <c r="G206" i="3" s="1"/>
  <c r="W196" i="3"/>
  <c r="V196" i="3"/>
  <c r="Y196" i="3" s="1"/>
  <c r="U196" i="3"/>
  <c r="X196" i="3" s="1"/>
  <c r="T196" i="3"/>
  <c r="F196" i="3"/>
  <c r="H196" i="3" s="1"/>
  <c r="W195" i="3"/>
  <c r="V195" i="3"/>
  <c r="Y195" i="3" s="1"/>
  <c r="U195" i="3"/>
  <c r="X195" i="3" s="1"/>
  <c r="T195" i="3"/>
  <c r="F195" i="3"/>
  <c r="G195" i="3" s="1"/>
  <c r="W194" i="3"/>
  <c r="V194" i="3"/>
  <c r="Y194" i="3" s="1"/>
  <c r="U194" i="3"/>
  <c r="X194" i="3" s="1"/>
  <c r="T194" i="3"/>
  <c r="F194" i="3"/>
  <c r="H194" i="3" s="1"/>
  <c r="W189" i="3"/>
  <c r="V189" i="3"/>
  <c r="Y189" i="3" s="1"/>
  <c r="U189" i="3"/>
  <c r="X189" i="3" s="1"/>
  <c r="T189" i="3"/>
  <c r="F189" i="3"/>
  <c r="H189" i="3" s="1"/>
  <c r="W187" i="3"/>
  <c r="V187" i="3"/>
  <c r="Y187" i="3" s="1"/>
  <c r="U187" i="3"/>
  <c r="X187" i="3" s="1"/>
  <c r="T187" i="3"/>
  <c r="F187" i="3"/>
  <c r="H187" i="3" s="1"/>
  <c r="W186" i="3"/>
  <c r="V186" i="3"/>
  <c r="Y186" i="3" s="1"/>
  <c r="U186" i="3"/>
  <c r="X186" i="3" s="1"/>
  <c r="T186" i="3"/>
  <c r="F186" i="3"/>
  <c r="H186" i="3" s="1"/>
  <c r="W183" i="3"/>
  <c r="V183" i="3"/>
  <c r="Y183" i="3" s="1"/>
  <c r="U183" i="3"/>
  <c r="X183" i="3" s="1"/>
  <c r="T183" i="3"/>
  <c r="F183" i="3"/>
  <c r="H183" i="3" s="1"/>
  <c r="W182" i="3"/>
  <c r="V182" i="3"/>
  <c r="Y182" i="3" s="1"/>
  <c r="U182" i="3"/>
  <c r="X182" i="3" s="1"/>
  <c r="T182" i="3"/>
  <c r="F182" i="3"/>
  <c r="H182" i="3" s="1"/>
  <c r="W181" i="3"/>
  <c r="V181" i="3"/>
  <c r="Y181" i="3" s="1"/>
  <c r="U181" i="3"/>
  <c r="X181" i="3" s="1"/>
  <c r="T181" i="3"/>
  <c r="F181" i="3"/>
  <c r="H181" i="3" s="1"/>
  <c r="W179" i="3"/>
  <c r="V179" i="3"/>
  <c r="Y179" i="3" s="1"/>
  <c r="U179" i="3"/>
  <c r="X179" i="3" s="1"/>
  <c r="T179" i="3"/>
  <c r="F179" i="3"/>
  <c r="H179" i="3" s="1"/>
  <c r="W174" i="3"/>
  <c r="V174" i="3"/>
  <c r="Y174" i="3" s="1"/>
  <c r="U174" i="3"/>
  <c r="X174" i="3" s="1"/>
  <c r="T174" i="3"/>
  <c r="F174" i="3"/>
  <c r="H174" i="3" s="1"/>
  <c r="W173" i="3"/>
  <c r="V173" i="3"/>
  <c r="Y173" i="3" s="1"/>
  <c r="U173" i="3"/>
  <c r="X173" i="3" s="1"/>
  <c r="T173" i="3"/>
  <c r="F173" i="3"/>
  <c r="H173" i="3" s="1"/>
  <c r="W171" i="3"/>
  <c r="V171" i="3"/>
  <c r="Y171" i="3" s="1"/>
  <c r="U171" i="3"/>
  <c r="X171" i="3" s="1"/>
  <c r="T171" i="3"/>
  <c r="F171" i="3"/>
  <c r="H171" i="3" s="1"/>
  <c r="W167" i="3"/>
  <c r="V167" i="3"/>
  <c r="Y167" i="3" s="1"/>
  <c r="U167" i="3"/>
  <c r="X167" i="3" s="1"/>
  <c r="T167" i="3"/>
  <c r="F167" i="3"/>
  <c r="H167" i="3" s="1"/>
  <c r="W165" i="3"/>
  <c r="V165" i="3"/>
  <c r="Y165" i="3" s="1"/>
  <c r="U165" i="3"/>
  <c r="X165" i="3" s="1"/>
  <c r="T165" i="3"/>
  <c r="F165" i="3"/>
  <c r="H165" i="3" s="1"/>
  <c r="W163" i="3"/>
  <c r="V163" i="3"/>
  <c r="Y163" i="3" s="1"/>
  <c r="U163" i="3"/>
  <c r="X163" i="3" s="1"/>
  <c r="T163" i="3"/>
  <c r="F163" i="3"/>
  <c r="H163" i="3" s="1"/>
  <c r="W162" i="3"/>
  <c r="V162" i="3"/>
  <c r="Y162" i="3" s="1"/>
  <c r="U162" i="3"/>
  <c r="X162" i="3" s="1"/>
  <c r="T162" i="3"/>
  <c r="F162" i="3"/>
  <c r="H162" i="3" s="1"/>
  <c r="W159" i="3"/>
  <c r="V159" i="3"/>
  <c r="Y159" i="3" s="1"/>
  <c r="U159" i="3"/>
  <c r="X159" i="3" s="1"/>
  <c r="T159" i="3"/>
  <c r="F159" i="3"/>
  <c r="H159" i="3" s="1"/>
  <c r="W158" i="3"/>
  <c r="V158" i="3"/>
  <c r="Y158" i="3" s="1"/>
  <c r="U158" i="3"/>
  <c r="X158" i="3" s="1"/>
  <c r="T158" i="3"/>
  <c r="F158" i="3"/>
  <c r="W149" i="3"/>
  <c r="V149" i="3"/>
  <c r="Y149" i="3" s="1"/>
  <c r="U149" i="3"/>
  <c r="X149" i="3" s="1"/>
  <c r="T149" i="3"/>
  <c r="F149" i="3"/>
  <c r="H149" i="3" s="1"/>
  <c r="W148" i="3"/>
  <c r="V148" i="3"/>
  <c r="Y148" i="3" s="1"/>
  <c r="U148" i="3"/>
  <c r="X148" i="3" s="1"/>
  <c r="T148" i="3"/>
  <c r="F148" i="3"/>
  <c r="H148" i="3" s="1"/>
  <c r="W145" i="3"/>
  <c r="V145" i="3"/>
  <c r="Y145" i="3" s="1"/>
  <c r="U145" i="3"/>
  <c r="X145" i="3" s="1"/>
  <c r="T145" i="3"/>
  <c r="F145" i="3"/>
  <c r="H145" i="3" s="1"/>
  <c r="W141" i="3"/>
  <c r="V141" i="3"/>
  <c r="Y141" i="3" s="1"/>
  <c r="U141" i="3"/>
  <c r="X141" i="3" s="1"/>
  <c r="T141" i="3"/>
  <c r="F141" i="3"/>
  <c r="H141" i="3" s="1"/>
  <c r="W138" i="3"/>
  <c r="V138" i="3"/>
  <c r="Y138" i="3" s="1"/>
  <c r="U138" i="3"/>
  <c r="X138" i="3" s="1"/>
  <c r="T138" i="3"/>
  <c r="F138" i="3"/>
  <c r="G138" i="3" s="1"/>
  <c r="W135" i="3"/>
  <c r="V135" i="3"/>
  <c r="Y135" i="3" s="1"/>
  <c r="U135" i="3"/>
  <c r="X135" i="3" s="1"/>
  <c r="T135" i="3"/>
  <c r="F135" i="3"/>
  <c r="H135" i="3" s="1"/>
  <c r="W132" i="3"/>
  <c r="V132" i="3"/>
  <c r="Y132" i="3" s="1"/>
  <c r="U132" i="3"/>
  <c r="X132" i="3" s="1"/>
  <c r="T132" i="3"/>
  <c r="F132" i="3"/>
  <c r="H132" i="3" s="1"/>
  <c r="W121" i="3"/>
  <c r="V121" i="3"/>
  <c r="Y121" i="3" s="1"/>
  <c r="U121" i="3"/>
  <c r="X121" i="3" s="1"/>
  <c r="T121" i="3"/>
  <c r="F121" i="3"/>
  <c r="H121" i="3" s="1"/>
  <c r="W119" i="3"/>
  <c r="V119" i="3"/>
  <c r="Y119" i="3" s="1"/>
  <c r="U119" i="3"/>
  <c r="X119" i="3" s="1"/>
  <c r="T119" i="3"/>
  <c r="F119" i="3"/>
  <c r="H119" i="3" s="1"/>
  <c r="W118" i="3"/>
  <c r="V118" i="3"/>
  <c r="Y118" i="3" s="1"/>
  <c r="U118" i="3"/>
  <c r="X118" i="3" s="1"/>
  <c r="T118" i="3"/>
  <c r="F118" i="3"/>
  <c r="H118" i="3" s="1"/>
  <c r="W116" i="3"/>
  <c r="V116" i="3"/>
  <c r="Y116" i="3" s="1"/>
  <c r="U116" i="3"/>
  <c r="X116" i="3" s="1"/>
  <c r="T116" i="3"/>
  <c r="F116" i="3"/>
  <c r="H116" i="3" s="1"/>
  <c r="W112" i="3"/>
  <c r="V112" i="3"/>
  <c r="Y112" i="3" s="1"/>
  <c r="U112" i="3"/>
  <c r="X112" i="3" s="1"/>
  <c r="T112" i="3"/>
  <c r="F112" i="3"/>
  <c r="H112" i="3" s="1"/>
  <c r="W111" i="3"/>
  <c r="V111" i="3"/>
  <c r="Y111" i="3" s="1"/>
  <c r="U111" i="3"/>
  <c r="X111" i="3" s="1"/>
  <c r="T111" i="3"/>
  <c r="F111" i="3"/>
  <c r="G111" i="3" s="1"/>
  <c r="W108" i="3"/>
  <c r="V108" i="3"/>
  <c r="Y108" i="3" s="1"/>
  <c r="U108" i="3"/>
  <c r="X108" i="3" s="1"/>
  <c r="T108" i="3"/>
  <c r="F108" i="3"/>
  <c r="H108" i="3" s="1"/>
  <c r="W106" i="3"/>
  <c r="V106" i="3"/>
  <c r="Y106" i="3" s="1"/>
  <c r="U106" i="3"/>
  <c r="X106" i="3" s="1"/>
  <c r="T106" i="3"/>
  <c r="F106" i="3"/>
  <c r="H106" i="3" s="1"/>
  <c r="W105" i="3"/>
  <c r="V105" i="3"/>
  <c r="Y105" i="3" s="1"/>
  <c r="U105" i="3"/>
  <c r="X105" i="3" s="1"/>
  <c r="T105" i="3"/>
  <c r="F105" i="3"/>
  <c r="H105" i="3" s="1"/>
  <c r="W104" i="3"/>
  <c r="V104" i="3"/>
  <c r="Y104" i="3" s="1"/>
  <c r="U104" i="3"/>
  <c r="X104" i="3" s="1"/>
  <c r="T104" i="3"/>
  <c r="F104" i="3"/>
  <c r="H104" i="3" s="1"/>
  <c r="W102" i="3"/>
  <c r="V102" i="3"/>
  <c r="Y102" i="3" s="1"/>
  <c r="U102" i="3"/>
  <c r="X102" i="3" s="1"/>
  <c r="T102" i="3"/>
  <c r="F102" i="3"/>
  <c r="H102" i="3" s="1"/>
  <c r="W99" i="3"/>
  <c r="V99" i="3"/>
  <c r="Y99" i="3" s="1"/>
  <c r="U99" i="3"/>
  <c r="X99" i="3" s="1"/>
  <c r="T99" i="3"/>
  <c r="F99" i="3"/>
  <c r="H99" i="3" s="1"/>
  <c r="W97" i="3"/>
  <c r="V97" i="3"/>
  <c r="Y97" i="3" s="1"/>
  <c r="U97" i="3"/>
  <c r="X97" i="3" s="1"/>
  <c r="T97" i="3"/>
  <c r="F97" i="3"/>
  <c r="H97" i="3" s="1"/>
  <c r="W93" i="3"/>
  <c r="V93" i="3"/>
  <c r="Y93" i="3" s="1"/>
  <c r="U93" i="3"/>
  <c r="X93" i="3" s="1"/>
  <c r="T93" i="3"/>
  <c r="F93" i="3"/>
  <c r="G93" i="3" s="1"/>
  <c r="W92" i="3"/>
  <c r="V92" i="3"/>
  <c r="Y92" i="3" s="1"/>
  <c r="U92" i="3"/>
  <c r="X92" i="3" s="1"/>
  <c r="T92" i="3"/>
  <c r="F92" i="3"/>
  <c r="H92" i="3" s="1"/>
  <c r="W89" i="3"/>
  <c r="V89" i="3"/>
  <c r="Y89" i="3" s="1"/>
  <c r="U89" i="3"/>
  <c r="X89" i="3" s="1"/>
  <c r="T89" i="3"/>
  <c r="F89" i="3"/>
  <c r="H89" i="3" s="1"/>
  <c r="W85" i="3"/>
  <c r="V85" i="3"/>
  <c r="Y85" i="3" s="1"/>
  <c r="U85" i="3"/>
  <c r="X85" i="3" s="1"/>
  <c r="T85" i="3"/>
  <c r="F85" i="3"/>
  <c r="H85" i="3" s="1"/>
  <c r="W80" i="3"/>
  <c r="V80" i="3"/>
  <c r="Y80" i="3" s="1"/>
  <c r="U80" i="3"/>
  <c r="X80" i="3" s="1"/>
  <c r="T80" i="3"/>
  <c r="F80" i="3"/>
  <c r="H80" i="3" s="1"/>
  <c r="W79" i="3"/>
  <c r="V79" i="3"/>
  <c r="Y79" i="3" s="1"/>
  <c r="U79" i="3"/>
  <c r="X79" i="3" s="1"/>
  <c r="T79" i="3"/>
  <c r="F79" i="3"/>
  <c r="H79" i="3" s="1"/>
  <c r="W71" i="3"/>
  <c r="V71" i="3"/>
  <c r="Y71" i="3" s="1"/>
  <c r="U71" i="3"/>
  <c r="X71" i="3" s="1"/>
  <c r="T71" i="3"/>
  <c r="F71" i="3"/>
  <c r="H71" i="3" s="1"/>
  <c r="W68" i="3"/>
  <c r="V68" i="3"/>
  <c r="Y68" i="3" s="1"/>
  <c r="U68" i="3"/>
  <c r="X68" i="3" s="1"/>
  <c r="T68" i="3"/>
  <c r="F68" i="3"/>
  <c r="G68" i="3" s="1"/>
  <c r="W66" i="3"/>
  <c r="V66" i="3"/>
  <c r="Y66" i="3" s="1"/>
  <c r="U66" i="3"/>
  <c r="X66" i="3" s="1"/>
  <c r="T66" i="3"/>
  <c r="F66" i="3"/>
  <c r="G66" i="3" s="1"/>
  <c r="W64" i="3"/>
  <c r="V64" i="3"/>
  <c r="Y64" i="3" s="1"/>
  <c r="U64" i="3"/>
  <c r="X64" i="3" s="1"/>
  <c r="T64" i="3"/>
  <c r="F64" i="3"/>
  <c r="H64" i="3" s="1"/>
  <c r="W63" i="3"/>
  <c r="V63" i="3"/>
  <c r="Y63" i="3" s="1"/>
  <c r="U63" i="3"/>
  <c r="X63" i="3" s="1"/>
  <c r="T63" i="3"/>
  <c r="F63" i="3"/>
  <c r="H63" i="3" s="1"/>
  <c r="W62" i="3"/>
  <c r="V62" i="3"/>
  <c r="Y62" i="3" s="1"/>
  <c r="U62" i="3"/>
  <c r="X62" i="3" s="1"/>
  <c r="T62" i="3"/>
  <c r="F62" i="3"/>
  <c r="H62" i="3" s="1"/>
  <c r="W59" i="3"/>
  <c r="V59" i="3"/>
  <c r="Y59" i="3" s="1"/>
  <c r="U59" i="3"/>
  <c r="X59" i="3" s="1"/>
  <c r="T59" i="3"/>
  <c r="F59" i="3"/>
  <c r="H59" i="3" s="1"/>
  <c r="W58" i="3"/>
  <c r="V58" i="3"/>
  <c r="Y58" i="3" s="1"/>
  <c r="U58" i="3"/>
  <c r="X58" i="3" s="1"/>
  <c r="T58" i="3"/>
  <c r="F58" i="3"/>
  <c r="H58" i="3" s="1"/>
  <c r="W56" i="3"/>
  <c r="V56" i="3"/>
  <c r="Y56" i="3" s="1"/>
  <c r="U56" i="3"/>
  <c r="X56" i="3" s="1"/>
  <c r="T56" i="3"/>
  <c r="F56" i="3"/>
  <c r="H56" i="3" s="1"/>
  <c r="W55" i="3"/>
  <c r="V55" i="3"/>
  <c r="Y55" i="3" s="1"/>
  <c r="U55" i="3"/>
  <c r="X55" i="3" s="1"/>
  <c r="T55" i="3"/>
  <c r="F55" i="3"/>
  <c r="H55" i="3" s="1"/>
  <c r="W53" i="3"/>
  <c r="V53" i="3"/>
  <c r="Y53" i="3" s="1"/>
  <c r="U53" i="3"/>
  <c r="X53" i="3" s="1"/>
  <c r="T53" i="3"/>
  <c r="F53" i="3"/>
  <c r="G53" i="3" s="1"/>
  <c r="W50" i="3"/>
  <c r="V50" i="3"/>
  <c r="Y50" i="3" s="1"/>
  <c r="U50" i="3"/>
  <c r="X50" i="3" s="1"/>
  <c r="T50" i="3"/>
  <c r="F50" i="3"/>
  <c r="G50" i="3" s="1"/>
  <c r="W10" i="2"/>
  <c r="V10" i="2"/>
  <c r="Y10" i="2" s="1"/>
  <c r="U10" i="2"/>
  <c r="X10" i="2" s="1"/>
  <c r="T10" i="2"/>
  <c r="F10" i="2"/>
  <c r="H10" i="2" s="1"/>
  <c r="W13" i="2"/>
  <c r="V13" i="2"/>
  <c r="Y13" i="2" s="1"/>
  <c r="U13" i="2"/>
  <c r="X13" i="2" s="1"/>
  <c r="T13" i="2"/>
  <c r="F13" i="2"/>
  <c r="H13" i="2" s="1"/>
  <c r="W9" i="2"/>
  <c r="V9" i="2"/>
  <c r="Y9" i="2" s="1"/>
  <c r="U9" i="2"/>
  <c r="X9" i="2" s="1"/>
  <c r="T9" i="2"/>
  <c r="F9" i="2"/>
  <c r="W11" i="2"/>
  <c r="T11" i="2"/>
  <c r="F11" i="2"/>
  <c r="H11" i="2" s="1"/>
  <c r="W18" i="2"/>
  <c r="V18" i="2"/>
  <c r="Y18" i="2" s="1"/>
  <c r="U18" i="2"/>
  <c r="X18" i="2" s="1"/>
  <c r="T18" i="2"/>
  <c r="F18" i="2"/>
  <c r="H18" i="2" s="1"/>
  <c r="W15" i="2"/>
  <c r="V15" i="2"/>
  <c r="Y15" i="2" s="1"/>
  <c r="U15" i="2"/>
  <c r="X15" i="2" s="1"/>
  <c r="T15" i="2"/>
  <c r="F15" i="2"/>
  <c r="H15" i="2" s="1"/>
  <c r="W12" i="2"/>
  <c r="V12" i="2"/>
  <c r="Y12" i="2" s="1"/>
  <c r="U12" i="2"/>
  <c r="X12" i="2" s="1"/>
  <c r="T12" i="2"/>
  <c r="F12" i="2"/>
  <c r="H12" i="2" s="1"/>
  <c r="W16" i="2"/>
  <c r="V16" i="2"/>
  <c r="Y16" i="2" s="1"/>
  <c r="U16" i="2"/>
  <c r="X16" i="2" s="1"/>
  <c r="T16" i="2"/>
  <c r="F16" i="2"/>
  <c r="H16" i="2" s="1"/>
  <c r="W20" i="2"/>
  <c r="V20" i="2"/>
  <c r="Y20" i="2" s="1"/>
  <c r="U20" i="2"/>
  <c r="X20" i="2" s="1"/>
  <c r="T20" i="2"/>
  <c r="F20" i="2"/>
  <c r="H20" i="2" s="1"/>
  <c r="W17" i="2"/>
  <c r="V17" i="2"/>
  <c r="Y17" i="2" s="1"/>
  <c r="U17" i="2"/>
  <c r="X17" i="2" s="1"/>
  <c r="T17" i="2"/>
  <c r="F17" i="2"/>
  <c r="G17" i="2" s="1"/>
  <c r="W14" i="2"/>
  <c r="V14" i="2"/>
  <c r="Y14" i="2" s="1"/>
  <c r="U14" i="2"/>
  <c r="X14" i="2" s="1"/>
  <c r="T14" i="2"/>
  <c r="F14" i="2"/>
  <c r="H14" i="2" s="1"/>
  <c r="W21" i="2"/>
  <c r="V21" i="2"/>
  <c r="Y21" i="2" s="1"/>
  <c r="U21" i="2"/>
  <c r="X21" i="2" s="1"/>
  <c r="T21" i="2"/>
  <c r="F21" i="2"/>
  <c r="H21" i="2" s="1"/>
  <c r="W19" i="2"/>
  <c r="V19" i="2"/>
  <c r="Y19" i="2" s="1"/>
  <c r="U19" i="2"/>
  <c r="X19" i="2" s="1"/>
  <c r="T19" i="2"/>
  <c r="F19" i="2"/>
  <c r="H19" i="2" s="1"/>
  <c r="W24" i="2"/>
  <c r="V24" i="2"/>
  <c r="Y24" i="2" s="1"/>
  <c r="U24" i="2"/>
  <c r="X24" i="2" s="1"/>
  <c r="T24" i="2"/>
  <c r="F24" i="2"/>
  <c r="W22" i="2"/>
  <c r="V22" i="2"/>
  <c r="Y22" i="2" s="1"/>
  <c r="U22" i="2"/>
  <c r="X22" i="2" s="1"/>
  <c r="T22" i="2"/>
  <c r="F22" i="2"/>
  <c r="H22" i="2" s="1"/>
  <c r="W27" i="2"/>
  <c r="V27" i="2"/>
  <c r="Y27" i="2" s="1"/>
  <c r="U27" i="2"/>
  <c r="X27" i="2" s="1"/>
  <c r="T27" i="2"/>
  <c r="F27" i="2"/>
  <c r="H27" i="2" s="1"/>
  <c r="W25" i="2"/>
  <c r="V25" i="2"/>
  <c r="Y25" i="2" s="1"/>
  <c r="U25" i="2"/>
  <c r="X25" i="2" s="1"/>
  <c r="T25" i="2"/>
  <c r="F25" i="2"/>
  <c r="H25" i="2" s="1"/>
  <c r="W30" i="2"/>
  <c r="V30" i="2"/>
  <c r="Y30" i="2" s="1"/>
  <c r="U30" i="2"/>
  <c r="X30" i="2" s="1"/>
  <c r="T30" i="2"/>
  <c r="F30" i="2"/>
  <c r="H30" i="2" s="1"/>
  <c r="W29" i="2"/>
  <c r="V29" i="2"/>
  <c r="Y29" i="2" s="1"/>
  <c r="U29" i="2"/>
  <c r="X29" i="2" s="1"/>
  <c r="T29" i="2"/>
  <c r="F29" i="2"/>
  <c r="W26" i="2"/>
  <c r="V26" i="2"/>
  <c r="Y26" i="2" s="1"/>
  <c r="U26" i="2"/>
  <c r="X26" i="2" s="1"/>
  <c r="T26" i="2"/>
  <c r="F26" i="2"/>
  <c r="H26" i="2" s="1"/>
  <c r="W32" i="2"/>
  <c r="V32" i="2"/>
  <c r="Y32" i="2" s="1"/>
  <c r="U32" i="2"/>
  <c r="X32" i="2" s="1"/>
  <c r="T32" i="2"/>
  <c r="F32" i="2"/>
  <c r="Y173" i="1"/>
  <c r="X40" i="1"/>
  <c r="X80" i="1"/>
  <c r="X88" i="1"/>
  <c r="X152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9" i="1"/>
  <c r="V10" i="1"/>
  <c r="Y10" i="1" s="1"/>
  <c r="V11" i="1"/>
  <c r="Y11" i="1" s="1"/>
  <c r="V12" i="1"/>
  <c r="Y12" i="1" s="1"/>
  <c r="V13" i="1"/>
  <c r="Y13" i="1" s="1"/>
  <c r="V14" i="1"/>
  <c r="Y14" i="1" s="1"/>
  <c r="V15" i="1"/>
  <c r="Y15" i="1" s="1"/>
  <c r="V16" i="1"/>
  <c r="Y16" i="1" s="1"/>
  <c r="V17" i="1"/>
  <c r="Y17" i="1" s="1"/>
  <c r="V18" i="1"/>
  <c r="Y18" i="1" s="1"/>
  <c r="V19" i="1"/>
  <c r="Y19" i="1" s="1"/>
  <c r="V20" i="1"/>
  <c r="Y20" i="1" s="1"/>
  <c r="V21" i="1"/>
  <c r="Y21" i="1" s="1"/>
  <c r="V22" i="1"/>
  <c r="Y22" i="1" s="1"/>
  <c r="V23" i="1"/>
  <c r="Y23" i="1" s="1"/>
  <c r="V24" i="1"/>
  <c r="Y24" i="1" s="1"/>
  <c r="V25" i="1"/>
  <c r="Y25" i="1" s="1"/>
  <c r="V26" i="1"/>
  <c r="Y26" i="1" s="1"/>
  <c r="V27" i="1"/>
  <c r="Y27" i="1" s="1"/>
  <c r="V28" i="1"/>
  <c r="Y28" i="1" s="1"/>
  <c r="V29" i="1"/>
  <c r="Y29" i="1" s="1"/>
  <c r="V30" i="1"/>
  <c r="Y30" i="1" s="1"/>
  <c r="V31" i="1"/>
  <c r="Y31" i="1" s="1"/>
  <c r="V32" i="1"/>
  <c r="Y32" i="1" s="1"/>
  <c r="V33" i="1"/>
  <c r="Y33" i="1" s="1"/>
  <c r="V34" i="1"/>
  <c r="Y34" i="1" s="1"/>
  <c r="V35" i="1"/>
  <c r="Y35" i="1" s="1"/>
  <c r="V36" i="1"/>
  <c r="Y36" i="1" s="1"/>
  <c r="V37" i="1"/>
  <c r="Y37" i="1" s="1"/>
  <c r="V38" i="1"/>
  <c r="Y38" i="1" s="1"/>
  <c r="V39" i="1"/>
  <c r="Y39" i="1" s="1"/>
  <c r="V40" i="1"/>
  <c r="Y40" i="1" s="1"/>
  <c r="V41" i="1"/>
  <c r="Y41" i="1" s="1"/>
  <c r="V42" i="1"/>
  <c r="Y42" i="1" s="1"/>
  <c r="V43" i="1"/>
  <c r="Y43" i="1" s="1"/>
  <c r="V44" i="1"/>
  <c r="Y44" i="1" s="1"/>
  <c r="V45" i="1"/>
  <c r="Y45" i="1" s="1"/>
  <c r="V46" i="1"/>
  <c r="Y46" i="1" s="1"/>
  <c r="V47" i="1"/>
  <c r="Y47" i="1" s="1"/>
  <c r="V48" i="1"/>
  <c r="Y48" i="1" s="1"/>
  <c r="V49" i="1"/>
  <c r="Y49" i="1" s="1"/>
  <c r="V50" i="1"/>
  <c r="Y50" i="1" s="1"/>
  <c r="V51" i="1"/>
  <c r="Y51" i="1" s="1"/>
  <c r="V52" i="1"/>
  <c r="Y52" i="1" s="1"/>
  <c r="V53" i="1"/>
  <c r="Y53" i="1" s="1"/>
  <c r="V54" i="1"/>
  <c r="Y54" i="1" s="1"/>
  <c r="V55" i="1"/>
  <c r="Y55" i="1" s="1"/>
  <c r="V56" i="1"/>
  <c r="Y56" i="1" s="1"/>
  <c r="V57" i="1"/>
  <c r="Y57" i="1" s="1"/>
  <c r="V58" i="1"/>
  <c r="Y58" i="1" s="1"/>
  <c r="V59" i="1"/>
  <c r="Y59" i="1" s="1"/>
  <c r="V60" i="1"/>
  <c r="Y60" i="1" s="1"/>
  <c r="V61" i="1"/>
  <c r="Y61" i="1" s="1"/>
  <c r="V62" i="1"/>
  <c r="Y62" i="1" s="1"/>
  <c r="V63" i="1"/>
  <c r="Y63" i="1" s="1"/>
  <c r="V64" i="1"/>
  <c r="Y64" i="1" s="1"/>
  <c r="V65" i="1"/>
  <c r="Y65" i="1" s="1"/>
  <c r="V66" i="1"/>
  <c r="Y66" i="1" s="1"/>
  <c r="V67" i="1"/>
  <c r="Y67" i="1" s="1"/>
  <c r="V68" i="1"/>
  <c r="Y68" i="1" s="1"/>
  <c r="V69" i="1"/>
  <c r="Y69" i="1" s="1"/>
  <c r="V70" i="1"/>
  <c r="Y70" i="1" s="1"/>
  <c r="V71" i="1"/>
  <c r="Y71" i="1" s="1"/>
  <c r="V72" i="1"/>
  <c r="Y72" i="1" s="1"/>
  <c r="V73" i="1"/>
  <c r="Y73" i="1" s="1"/>
  <c r="V74" i="1"/>
  <c r="Y74" i="1" s="1"/>
  <c r="V75" i="1"/>
  <c r="Y75" i="1" s="1"/>
  <c r="V76" i="1"/>
  <c r="Y76" i="1" s="1"/>
  <c r="V77" i="1"/>
  <c r="Y77" i="1" s="1"/>
  <c r="V78" i="1"/>
  <c r="Y78" i="1" s="1"/>
  <c r="V79" i="1"/>
  <c r="Y79" i="1" s="1"/>
  <c r="V80" i="1"/>
  <c r="Y80" i="1" s="1"/>
  <c r="V81" i="1"/>
  <c r="Y81" i="1" s="1"/>
  <c r="V82" i="1"/>
  <c r="Y82" i="1" s="1"/>
  <c r="V83" i="1"/>
  <c r="Y83" i="1" s="1"/>
  <c r="V84" i="1"/>
  <c r="Y84" i="1" s="1"/>
  <c r="V85" i="1"/>
  <c r="Y85" i="1" s="1"/>
  <c r="V86" i="1"/>
  <c r="Y86" i="1" s="1"/>
  <c r="V87" i="1"/>
  <c r="Y87" i="1" s="1"/>
  <c r="V88" i="1"/>
  <c r="Y88" i="1" s="1"/>
  <c r="V89" i="1"/>
  <c r="Y89" i="1" s="1"/>
  <c r="V90" i="1"/>
  <c r="Y90" i="1" s="1"/>
  <c r="V91" i="1"/>
  <c r="Y91" i="1" s="1"/>
  <c r="V92" i="1"/>
  <c r="Y92" i="1" s="1"/>
  <c r="V93" i="1"/>
  <c r="Y93" i="1" s="1"/>
  <c r="V94" i="1"/>
  <c r="Y94" i="1" s="1"/>
  <c r="V95" i="1"/>
  <c r="Y95" i="1" s="1"/>
  <c r="V96" i="1"/>
  <c r="Y96" i="1" s="1"/>
  <c r="V97" i="1"/>
  <c r="Y97" i="1" s="1"/>
  <c r="V98" i="1"/>
  <c r="Y98" i="1" s="1"/>
  <c r="V99" i="1"/>
  <c r="Y99" i="1" s="1"/>
  <c r="V100" i="1"/>
  <c r="Y100" i="1" s="1"/>
  <c r="V101" i="1"/>
  <c r="Y101" i="1" s="1"/>
  <c r="V102" i="1"/>
  <c r="Y102" i="1" s="1"/>
  <c r="V103" i="1"/>
  <c r="Y103" i="1" s="1"/>
  <c r="V104" i="1"/>
  <c r="Y104" i="1" s="1"/>
  <c r="V105" i="1"/>
  <c r="Y105" i="1" s="1"/>
  <c r="V106" i="1"/>
  <c r="Y106" i="1" s="1"/>
  <c r="V107" i="1"/>
  <c r="Y107" i="1" s="1"/>
  <c r="V108" i="1"/>
  <c r="Y108" i="1" s="1"/>
  <c r="V109" i="1"/>
  <c r="Y109" i="1" s="1"/>
  <c r="V110" i="1"/>
  <c r="Y110" i="1" s="1"/>
  <c r="V111" i="1"/>
  <c r="Y111" i="1" s="1"/>
  <c r="V112" i="1"/>
  <c r="Y112" i="1" s="1"/>
  <c r="V113" i="1"/>
  <c r="Y113" i="1" s="1"/>
  <c r="V114" i="1"/>
  <c r="Y114" i="1" s="1"/>
  <c r="V115" i="1"/>
  <c r="Y115" i="1" s="1"/>
  <c r="V116" i="1"/>
  <c r="Y116" i="1" s="1"/>
  <c r="V117" i="1"/>
  <c r="Y117" i="1" s="1"/>
  <c r="V118" i="1"/>
  <c r="Y118" i="1" s="1"/>
  <c r="V119" i="1"/>
  <c r="Y119" i="1" s="1"/>
  <c r="V120" i="1"/>
  <c r="Y120" i="1" s="1"/>
  <c r="V121" i="1"/>
  <c r="Y121" i="1" s="1"/>
  <c r="V122" i="1"/>
  <c r="Y122" i="1" s="1"/>
  <c r="V123" i="1"/>
  <c r="Y123" i="1" s="1"/>
  <c r="V124" i="1"/>
  <c r="Y124" i="1" s="1"/>
  <c r="V125" i="1"/>
  <c r="Y125" i="1" s="1"/>
  <c r="V126" i="1"/>
  <c r="Y126" i="1" s="1"/>
  <c r="V127" i="1"/>
  <c r="Y127" i="1" s="1"/>
  <c r="V128" i="1"/>
  <c r="Y128" i="1" s="1"/>
  <c r="V129" i="1"/>
  <c r="Y129" i="1" s="1"/>
  <c r="V130" i="1"/>
  <c r="Y130" i="1" s="1"/>
  <c r="V131" i="1"/>
  <c r="Y131" i="1" s="1"/>
  <c r="V132" i="1"/>
  <c r="Y132" i="1" s="1"/>
  <c r="V133" i="1"/>
  <c r="Y133" i="1" s="1"/>
  <c r="V134" i="1"/>
  <c r="Y134" i="1" s="1"/>
  <c r="V135" i="1"/>
  <c r="Y135" i="1" s="1"/>
  <c r="V136" i="1"/>
  <c r="Y136" i="1" s="1"/>
  <c r="V137" i="1"/>
  <c r="Y137" i="1" s="1"/>
  <c r="V138" i="1"/>
  <c r="Y138" i="1" s="1"/>
  <c r="V139" i="1"/>
  <c r="Y139" i="1" s="1"/>
  <c r="V140" i="1"/>
  <c r="Y140" i="1" s="1"/>
  <c r="V141" i="1"/>
  <c r="Y141" i="1" s="1"/>
  <c r="V142" i="1"/>
  <c r="Y142" i="1" s="1"/>
  <c r="V143" i="1"/>
  <c r="Y143" i="1" s="1"/>
  <c r="V144" i="1"/>
  <c r="Y144" i="1" s="1"/>
  <c r="V145" i="1"/>
  <c r="Y145" i="1" s="1"/>
  <c r="V146" i="1"/>
  <c r="Y146" i="1" s="1"/>
  <c r="V147" i="1"/>
  <c r="Y147" i="1" s="1"/>
  <c r="V148" i="1"/>
  <c r="Y148" i="1" s="1"/>
  <c r="V149" i="1"/>
  <c r="Y149" i="1" s="1"/>
  <c r="V150" i="1"/>
  <c r="Y150" i="1" s="1"/>
  <c r="V151" i="1"/>
  <c r="Y151" i="1" s="1"/>
  <c r="V152" i="1"/>
  <c r="Y152" i="1" s="1"/>
  <c r="V153" i="1"/>
  <c r="Y153" i="1" s="1"/>
  <c r="V154" i="1"/>
  <c r="Y154" i="1" s="1"/>
  <c r="V155" i="1"/>
  <c r="Y155" i="1" s="1"/>
  <c r="V156" i="1"/>
  <c r="Y156" i="1" s="1"/>
  <c r="V157" i="1"/>
  <c r="Y157" i="1" s="1"/>
  <c r="V158" i="1"/>
  <c r="Y158" i="1" s="1"/>
  <c r="V159" i="1"/>
  <c r="Y159" i="1" s="1"/>
  <c r="V161" i="1"/>
  <c r="Y161" i="1" s="1"/>
  <c r="V162" i="1"/>
  <c r="Y162" i="1" s="1"/>
  <c r="V163" i="1"/>
  <c r="Y163" i="1" s="1"/>
  <c r="V164" i="1"/>
  <c r="Y164" i="1" s="1"/>
  <c r="V165" i="1"/>
  <c r="Y165" i="1" s="1"/>
  <c r="V166" i="1"/>
  <c r="Y166" i="1" s="1"/>
  <c r="V167" i="1"/>
  <c r="Y167" i="1" s="1"/>
  <c r="V168" i="1"/>
  <c r="Y168" i="1" s="1"/>
  <c r="V169" i="1"/>
  <c r="Y169" i="1" s="1"/>
  <c r="V170" i="1"/>
  <c r="Y170" i="1" s="1"/>
  <c r="V171" i="1"/>
  <c r="Y171" i="1" s="1"/>
  <c r="V172" i="1"/>
  <c r="Y172" i="1" s="1"/>
  <c r="V173" i="1"/>
  <c r="V174" i="1"/>
  <c r="Y174" i="1" s="1"/>
  <c r="V175" i="1"/>
  <c r="Y175" i="1" s="1"/>
  <c r="V176" i="1"/>
  <c r="Y176" i="1" s="1"/>
  <c r="V177" i="1"/>
  <c r="Y177" i="1" s="1"/>
  <c r="V178" i="1"/>
  <c r="Y178" i="1" s="1"/>
  <c r="V179" i="1"/>
  <c r="Y179" i="1" s="1"/>
  <c r="V180" i="1"/>
  <c r="Y180" i="1" s="1"/>
  <c r="V181" i="1"/>
  <c r="Y181" i="1" s="1"/>
  <c r="V182" i="1"/>
  <c r="Y182" i="1" s="1"/>
  <c r="V183" i="1"/>
  <c r="Y183" i="1" s="1"/>
  <c r="V184" i="1"/>
  <c r="Y184" i="1" s="1"/>
  <c r="V185" i="1"/>
  <c r="Y185" i="1" s="1"/>
  <c r="V186" i="1"/>
  <c r="Y186" i="1" s="1"/>
  <c r="V187" i="1"/>
  <c r="Y187" i="1" s="1"/>
  <c r="V188" i="1"/>
  <c r="Y188" i="1" s="1"/>
  <c r="V189" i="1"/>
  <c r="Y189" i="1" s="1"/>
  <c r="V190" i="1"/>
  <c r="Y190" i="1" s="1"/>
  <c r="V191" i="1"/>
  <c r="Y191" i="1" s="1"/>
  <c r="V192" i="1"/>
  <c r="Y192" i="1" s="1"/>
  <c r="V193" i="1"/>
  <c r="Y193" i="1" s="1"/>
  <c r="V194" i="1"/>
  <c r="Y194" i="1" s="1"/>
  <c r="V195" i="1"/>
  <c r="Y195" i="1" s="1"/>
  <c r="V196" i="1"/>
  <c r="Y196" i="1" s="1"/>
  <c r="V197" i="1"/>
  <c r="Y197" i="1" s="1"/>
  <c r="V198" i="1"/>
  <c r="Y198" i="1" s="1"/>
  <c r="V199" i="1"/>
  <c r="Y199" i="1" s="1"/>
  <c r="V200" i="1"/>
  <c r="Y200" i="1" s="1"/>
  <c r="V201" i="1"/>
  <c r="Y201" i="1" s="1"/>
  <c r="V202" i="1"/>
  <c r="Y202" i="1" s="1"/>
  <c r="V203" i="1"/>
  <c r="Y203" i="1" s="1"/>
  <c r="V204" i="1"/>
  <c r="Y204" i="1" s="1"/>
  <c r="V205" i="1"/>
  <c r="Y205" i="1" s="1"/>
  <c r="V206" i="1"/>
  <c r="Y206" i="1" s="1"/>
  <c r="V207" i="1"/>
  <c r="Y207" i="1" s="1"/>
  <c r="V208" i="1"/>
  <c r="Y208" i="1" s="1"/>
  <c r="V209" i="1"/>
  <c r="Y209" i="1" s="1"/>
  <c r="V210" i="1"/>
  <c r="Y210" i="1" s="1"/>
  <c r="V211" i="1"/>
  <c r="Y211" i="1" s="1"/>
  <c r="V212" i="1"/>
  <c r="Y212" i="1" s="1"/>
  <c r="V213" i="1"/>
  <c r="Y213" i="1" s="1"/>
  <c r="V214" i="1"/>
  <c r="Y214" i="1" s="1"/>
  <c r="V215" i="1"/>
  <c r="Y215" i="1" s="1"/>
  <c r="V216" i="1"/>
  <c r="Y216" i="1" s="1"/>
  <c r="V217" i="1"/>
  <c r="Y217" i="1" s="1"/>
  <c r="V218" i="1"/>
  <c r="Y218" i="1" s="1"/>
  <c r="V219" i="1"/>
  <c r="Y219" i="1" s="1"/>
  <c r="V220" i="1"/>
  <c r="Y220" i="1" s="1"/>
  <c r="V221" i="1"/>
  <c r="Y221" i="1" s="1"/>
  <c r="V222" i="1"/>
  <c r="Y222" i="1" s="1"/>
  <c r="V223" i="1"/>
  <c r="Y223" i="1" s="1"/>
  <c r="V224" i="1"/>
  <c r="Y224" i="1" s="1"/>
  <c r="V9" i="1"/>
  <c r="Y9" i="1" s="1"/>
  <c r="U10" i="1"/>
  <c r="X10" i="1" s="1"/>
  <c r="U11" i="1"/>
  <c r="X11" i="1" s="1"/>
  <c r="U12" i="1"/>
  <c r="X12" i="1" s="1"/>
  <c r="U13" i="1"/>
  <c r="X13" i="1" s="1"/>
  <c r="U14" i="1"/>
  <c r="X14" i="1" s="1"/>
  <c r="U15" i="1"/>
  <c r="X15" i="1" s="1"/>
  <c r="U16" i="1"/>
  <c r="X16" i="1" s="1"/>
  <c r="U17" i="1"/>
  <c r="X17" i="1" s="1"/>
  <c r="U18" i="1"/>
  <c r="X18" i="1" s="1"/>
  <c r="U19" i="1"/>
  <c r="X19" i="1" s="1"/>
  <c r="U20" i="1"/>
  <c r="X20" i="1" s="1"/>
  <c r="U21" i="1"/>
  <c r="X21" i="1" s="1"/>
  <c r="U22" i="1"/>
  <c r="X22" i="1" s="1"/>
  <c r="U23" i="1"/>
  <c r="X23" i="1" s="1"/>
  <c r="U24" i="1"/>
  <c r="X24" i="1" s="1"/>
  <c r="U25" i="1"/>
  <c r="X25" i="1" s="1"/>
  <c r="U26" i="1"/>
  <c r="X26" i="1" s="1"/>
  <c r="U27" i="1"/>
  <c r="X27" i="1" s="1"/>
  <c r="U28" i="1"/>
  <c r="X28" i="1" s="1"/>
  <c r="U29" i="1"/>
  <c r="X29" i="1" s="1"/>
  <c r="U30" i="1"/>
  <c r="X30" i="1" s="1"/>
  <c r="U31" i="1"/>
  <c r="X31" i="1" s="1"/>
  <c r="U32" i="1"/>
  <c r="X32" i="1" s="1"/>
  <c r="U33" i="1"/>
  <c r="X33" i="1" s="1"/>
  <c r="U34" i="1"/>
  <c r="X34" i="1" s="1"/>
  <c r="U35" i="1"/>
  <c r="X35" i="1" s="1"/>
  <c r="U36" i="1"/>
  <c r="X36" i="1" s="1"/>
  <c r="U37" i="1"/>
  <c r="X37" i="1" s="1"/>
  <c r="U38" i="1"/>
  <c r="X38" i="1" s="1"/>
  <c r="U39" i="1"/>
  <c r="X39" i="1" s="1"/>
  <c r="U40" i="1"/>
  <c r="U41" i="1"/>
  <c r="X41" i="1" s="1"/>
  <c r="U42" i="1"/>
  <c r="X42" i="1" s="1"/>
  <c r="U43" i="1"/>
  <c r="X43" i="1" s="1"/>
  <c r="U44" i="1"/>
  <c r="X44" i="1" s="1"/>
  <c r="U45" i="1"/>
  <c r="X45" i="1" s="1"/>
  <c r="U46" i="1"/>
  <c r="X46" i="1" s="1"/>
  <c r="U47" i="1"/>
  <c r="X47" i="1" s="1"/>
  <c r="U48" i="1"/>
  <c r="X48" i="1" s="1"/>
  <c r="U49" i="1"/>
  <c r="X49" i="1" s="1"/>
  <c r="U50" i="1"/>
  <c r="X50" i="1" s="1"/>
  <c r="U51" i="1"/>
  <c r="X51" i="1" s="1"/>
  <c r="U52" i="1"/>
  <c r="X52" i="1" s="1"/>
  <c r="U53" i="1"/>
  <c r="X53" i="1" s="1"/>
  <c r="U54" i="1"/>
  <c r="X54" i="1" s="1"/>
  <c r="U55" i="1"/>
  <c r="X55" i="1" s="1"/>
  <c r="U56" i="1"/>
  <c r="X56" i="1" s="1"/>
  <c r="U57" i="1"/>
  <c r="X57" i="1" s="1"/>
  <c r="U58" i="1"/>
  <c r="X58" i="1" s="1"/>
  <c r="U59" i="1"/>
  <c r="X59" i="1" s="1"/>
  <c r="U60" i="1"/>
  <c r="X60" i="1" s="1"/>
  <c r="U61" i="1"/>
  <c r="X61" i="1" s="1"/>
  <c r="U62" i="1"/>
  <c r="X62" i="1" s="1"/>
  <c r="U63" i="1"/>
  <c r="X63" i="1" s="1"/>
  <c r="U64" i="1"/>
  <c r="X64" i="1" s="1"/>
  <c r="U65" i="1"/>
  <c r="X65" i="1" s="1"/>
  <c r="U66" i="1"/>
  <c r="X66" i="1" s="1"/>
  <c r="U67" i="1"/>
  <c r="X67" i="1" s="1"/>
  <c r="U68" i="1"/>
  <c r="X68" i="1" s="1"/>
  <c r="U69" i="1"/>
  <c r="X69" i="1" s="1"/>
  <c r="U70" i="1"/>
  <c r="X70" i="1" s="1"/>
  <c r="U71" i="1"/>
  <c r="X71" i="1" s="1"/>
  <c r="U72" i="1"/>
  <c r="X72" i="1" s="1"/>
  <c r="U73" i="1"/>
  <c r="X73" i="1" s="1"/>
  <c r="U74" i="1"/>
  <c r="X74" i="1" s="1"/>
  <c r="U75" i="1"/>
  <c r="X75" i="1" s="1"/>
  <c r="U76" i="1"/>
  <c r="X76" i="1" s="1"/>
  <c r="U77" i="1"/>
  <c r="X77" i="1" s="1"/>
  <c r="U78" i="1"/>
  <c r="X78" i="1" s="1"/>
  <c r="U79" i="1"/>
  <c r="X79" i="1" s="1"/>
  <c r="U80" i="1"/>
  <c r="U81" i="1"/>
  <c r="X81" i="1" s="1"/>
  <c r="U82" i="1"/>
  <c r="X82" i="1" s="1"/>
  <c r="U83" i="1"/>
  <c r="X83" i="1" s="1"/>
  <c r="U84" i="1"/>
  <c r="X84" i="1" s="1"/>
  <c r="U85" i="1"/>
  <c r="X85" i="1" s="1"/>
  <c r="U86" i="1"/>
  <c r="X86" i="1" s="1"/>
  <c r="U87" i="1"/>
  <c r="X87" i="1" s="1"/>
  <c r="U88" i="1"/>
  <c r="U89" i="1"/>
  <c r="X89" i="1" s="1"/>
  <c r="U90" i="1"/>
  <c r="X90" i="1" s="1"/>
  <c r="U91" i="1"/>
  <c r="X91" i="1" s="1"/>
  <c r="U92" i="1"/>
  <c r="X92" i="1" s="1"/>
  <c r="U93" i="1"/>
  <c r="X93" i="1" s="1"/>
  <c r="U94" i="1"/>
  <c r="X94" i="1" s="1"/>
  <c r="U95" i="1"/>
  <c r="X95" i="1" s="1"/>
  <c r="U96" i="1"/>
  <c r="X96" i="1" s="1"/>
  <c r="U97" i="1"/>
  <c r="X97" i="1" s="1"/>
  <c r="U98" i="1"/>
  <c r="X98" i="1" s="1"/>
  <c r="U99" i="1"/>
  <c r="X99" i="1" s="1"/>
  <c r="U100" i="1"/>
  <c r="X100" i="1" s="1"/>
  <c r="U101" i="1"/>
  <c r="X101" i="1" s="1"/>
  <c r="U102" i="1"/>
  <c r="X102" i="1" s="1"/>
  <c r="U103" i="1"/>
  <c r="X103" i="1" s="1"/>
  <c r="U104" i="1"/>
  <c r="X104" i="1" s="1"/>
  <c r="U105" i="1"/>
  <c r="X105" i="1" s="1"/>
  <c r="U106" i="1"/>
  <c r="X106" i="1" s="1"/>
  <c r="U107" i="1"/>
  <c r="X107" i="1" s="1"/>
  <c r="U108" i="1"/>
  <c r="X108" i="1" s="1"/>
  <c r="U109" i="1"/>
  <c r="X109" i="1" s="1"/>
  <c r="U110" i="1"/>
  <c r="X110" i="1" s="1"/>
  <c r="U111" i="1"/>
  <c r="X111" i="1" s="1"/>
  <c r="U112" i="1"/>
  <c r="X112" i="1" s="1"/>
  <c r="U113" i="1"/>
  <c r="X113" i="1" s="1"/>
  <c r="U114" i="1"/>
  <c r="X114" i="1" s="1"/>
  <c r="U115" i="1"/>
  <c r="X115" i="1" s="1"/>
  <c r="U116" i="1"/>
  <c r="X116" i="1" s="1"/>
  <c r="U117" i="1"/>
  <c r="X117" i="1" s="1"/>
  <c r="U118" i="1"/>
  <c r="X118" i="1" s="1"/>
  <c r="U119" i="1"/>
  <c r="X119" i="1" s="1"/>
  <c r="U120" i="1"/>
  <c r="X120" i="1" s="1"/>
  <c r="U121" i="1"/>
  <c r="X121" i="1" s="1"/>
  <c r="U122" i="1"/>
  <c r="X122" i="1" s="1"/>
  <c r="U123" i="1"/>
  <c r="X123" i="1" s="1"/>
  <c r="U124" i="1"/>
  <c r="X124" i="1" s="1"/>
  <c r="U125" i="1"/>
  <c r="X125" i="1" s="1"/>
  <c r="U126" i="1"/>
  <c r="X126" i="1" s="1"/>
  <c r="U127" i="1"/>
  <c r="X127" i="1" s="1"/>
  <c r="U128" i="1"/>
  <c r="X128" i="1" s="1"/>
  <c r="U129" i="1"/>
  <c r="X129" i="1" s="1"/>
  <c r="U130" i="1"/>
  <c r="X130" i="1" s="1"/>
  <c r="U131" i="1"/>
  <c r="X131" i="1" s="1"/>
  <c r="U132" i="1"/>
  <c r="X132" i="1" s="1"/>
  <c r="U133" i="1"/>
  <c r="X133" i="1" s="1"/>
  <c r="U134" i="1"/>
  <c r="X134" i="1" s="1"/>
  <c r="U135" i="1"/>
  <c r="X135" i="1" s="1"/>
  <c r="U136" i="1"/>
  <c r="X136" i="1" s="1"/>
  <c r="U137" i="1"/>
  <c r="X137" i="1" s="1"/>
  <c r="U138" i="1"/>
  <c r="X138" i="1" s="1"/>
  <c r="U139" i="1"/>
  <c r="X139" i="1" s="1"/>
  <c r="U140" i="1"/>
  <c r="X140" i="1" s="1"/>
  <c r="U141" i="1"/>
  <c r="X141" i="1" s="1"/>
  <c r="U142" i="1"/>
  <c r="X142" i="1" s="1"/>
  <c r="U143" i="1"/>
  <c r="X143" i="1" s="1"/>
  <c r="U144" i="1"/>
  <c r="X144" i="1" s="1"/>
  <c r="U145" i="1"/>
  <c r="X145" i="1" s="1"/>
  <c r="U146" i="1"/>
  <c r="X146" i="1" s="1"/>
  <c r="U147" i="1"/>
  <c r="X147" i="1" s="1"/>
  <c r="U148" i="1"/>
  <c r="X148" i="1" s="1"/>
  <c r="U149" i="1"/>
  <c r="X149" i="1" s="1"/>
  <c r="U150" i="1"/>
  <c r="X150" i="1" s="1"/>
  <c r="U151" i="1"/>
  <c r="X151" i="1" s="1"/>
  <c r="U152" i="1"/>
  <c r="U153" i="1"/>
  <c r="X153" i="1" s="1"/>
  <c r="U154" i="1"/>
  <c r="X154" i="1" s="1"/>
  <c r="U155" i="1"/>
  <c r="X155" i="1" s="1"/>
  <c r="U156" i="1"/>
  <c r="X156" i="1" s="1"/>
  <c r="U157" i="1"/>
  <c r="X157" i="1" s="1"/>
  <c r="U158" i="1"/>
  <c r="X158" i="1" s="1"/>
  <c r="U159" i="1"/>
  <c r="X159" i="1" s="1"/>
  <c r="U161" i="1"/>
  <c r="X161" i="1" s="1"/>
  <c r="U162" i="1"/>
  <c r="X162" i="1" s="1"/>
  <c r="U163" i="1"/>
  <c r="X163" i="1" s="1"/>
  <c r="U164" i="1"/>
  <c r="X164" i="1" s="1"/>
  <c r="U165" i="1"/>
  <c r="X165" i="1" s="1"/>
  <c r="U166" i="1"/>
  <c r="X166" i="1" s="1"/>
  <c r="U167" i="1"/>
  <c r="X167" i="1" s="1"/>
  <c r="U168" i="1"/>
  <c r="X168" i="1" s="1"/>
  <c r="U169" i="1"/>
  <c r="X169" i="1" s="1"/>
  <c r="U170" i="1"/>
  <c r="X170" i="1" s="1"/>
  <c r="U171" i="1"/>
  <c r="X171" i="1" s="1"/>
  <c r="U172" i="1"/>
  <c r="X172" i="1" s="1"/>
  <c r="U173" i="1"/>
  <c r="X173" i="1" s="1"/>
  <c r="U174" i="1"/>
  <c r="X174" i="1" s="1"/>
  <c r="U175" i="1"/>
  <c r="X175" i="1" s="1"/>
  <c r="U176" i="1"/>
  <c r="X176" i="1" s="1"/>
  <c r="U177" i="1"/>
  <c r="X177" i="1" s="1"/>
  <c r="U178" i="1"/>
  <c r="X178" i="1" s="1"/>
  <c r="U179" i="1"/>
  <c r="X179" i="1" s="1"/>
  <c r="U180" i="1"/>
  <c r="X180" i="1" s="1"/>
  <c r="U181" i="1"/>
  <c r="X181" i="1" s="1"/>
  <c r="U182" i="1"/>
  <c r="X182" i="1" s="1"/>
  <c r="U183" i="1"/>
  <c r="X183" i="1" s="1"/>
  <c r="U184" i="1"/>
  <c r="X184" i="1" s="1"/>
  <c r="U185" i="1"/>
  <c r="X185" i="1" s="1"/>
  <c r="U186" i="1"/>
  <c r="X186" i="1" s="1"/>
  <c r="U187" i="1"/>
  <c r="X187" i="1" s="1"/>
  <c r="U188" i="1"/>
  <c r="X188" i="1" s="1"/>
  <c r="U189" i="1"/>
  <c r="X189" i="1" s="1"/>
  <c r="U190" i="1"/>
  <c r="X190" i="1" s="1"/>
  <c r="U191" i="1"/>
  <c r="X191" i="1" s="1"/>
  <c r="U192" i="1"/>
  <c r="X192" i="1" s="1"/>
  <c r="U193" i="1"/>
  <c r="X193" i="1" s="1"/>
  <c r="U194" i="1"/>
  <c r="X194" i="1" s="1"/>
  <c r="U195" i="1"/>
  <c r="X195" i="1" s="1"/>
  <c r="U196" i="1"/>
  <c r="X196" i="1" s="1"/>
  <c r="U197" i="1"/>
  <c r="X197" i="1" s="1"/>
  <c r="U198" i="1"/>
  <c r="X198" i="1" s="1"/>
  <c r="U199" i="1"/>
  <c r="X199" i="1" s="1"/>
  <c r="U200" i="1"/>
  <c r="X200" i="1" s="1"/>
  <c r="U201" i="1"/>
  <c r="X201" i="1" s="1"/>
  <c r="U202" i="1"/>
  <c r="X202" i="1" s="1"/>
  <c r="U203" i="1"/>
  <c r="X203" i="1" s="1"/>
  <c r="U204" i="1"/>
  <c r="X204" i="1" s="1"/>
  <c r="U205" i="1"/>
  <c r="X205" i="1" s="1"/>
  <c r="U206" i="1"/>
  <c r="X206" i="1" s="1"/>
  <c r="U207" i="1"/>
  <c r="X207" i="1" s="1"/>
  <c r="U208" i="1"/>
  <c r="X208" i="1" s="1"/>
  <c r="U209" i="1"/>
  <c r="X209" i="1" s="1"/>
  <c r="U210" i="1"/>
  <c r="X210" i="1" s="1"/>
  <c r="U211" i="1"/>
  <c r="X211" i="1" s="1"/>
  <c r="U212" i="1"/>
  <c r="X212" i="1" s="1"/>
  <c r="U213" i="1"/>
  <c r="X213" i="1" s="1"/>
  <c r="U214" i="1"/>
  <c r="X214" i="1" s="1"/>
  <c r="U215" i="1"/>
  <c r="X215" i="1" s="1"/>
  <c r="U216" i="1"/>
  <c r="X216" i="1" s="1"/>
  <c r="U217" i="1"/>
  <c r="X217" i="1" s="1"/>
  <c r="U218" i="1"/>
  <c r="X218" i="1" s="1"/>
  <c r="U219" i="1"/>
  <c r="X219" i="1" s="1"/>
  <c r="U220" i="1"/>
  <c r="X220" i="1" s="1"/>
  <c r="U221" i="1"/>
  <c r="X221" i="1" s="1"/>
  <c r="U222" i="1"/>
  <c r="X222" i="1" s="1"/>
  <c r="U223" i="1"/>
  <c r="X223" i="1" s="1"/>
  <c r="U224" i="1"/>
  <c r="X224" i="1" s="1"/>
  <c r="U9" i="1"/>
  <c r="X9" i="1" s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9" i="1"/>
  <c r="H32" i="2" l="1"/>
  <c r="F33" i="2"/>
  <c r="H9" i="2"/>
  <c r="F23" i="2"/>
  <c r="G29" i="2"/>
  <c r="F31" i="2"/>
  <c r="G24" i="2"/>
  <c r="F28" i="2"/>
  <c r="U11" i="2"/>
  <c r="X11" i="2" s="1"/>
  <c r="H29" i="2"/>
  <c r="G9" i="2"/>
  <c r="H17" i="2"/>
  <c r="H24" i="2"/>
  <c r="G14" i="2"/>
  <c r="G26" i="2"/>
  <c r="G16" i="2"/>
  <c r="G12" i="2"/>
  <c r="G25" i="2"/>
  <c r="G20" i="2"/>
  <c r="G10" i="2"/>
  <c r="G13" i="2"/>
  <c r="H158" i="3"/>
  <c r="F199" i="3"/>
  <c r="G77" i="3"/>
  <c r="F157" i="3"/>
  <c r="H39" i="3"/>
  <c r="F76" i="3"/>
  <c r="H200" i="3"/>
  <c r="F223" i="3"/>
  <c r="H9" i="3"/>
  <c r="F38" i="3"/>
  <c r="G17" i="3"/>
  <c r="H123" i="3"/>
  <c r="H180" i="3"/>
  <c r="H198" i="3"/>
  <c r="G120" i="3"/>
  <c r="G181" i="3"/>
  <c r="G186" i="3"/>
  <c r="H115" i="3"/>
  <c r="H44" i="3"/>
  <c r="H74" i="3"/>
  <c r="H209" i="3"/>
  <c r="H191" i="3"/>
  <c r="H202" i="3"/>
  <c r="G100" i="3"/>
  <c r="H37" i="3"/>
  <c r="H31" i="3"/>
  <c r="G146" i="3"/>
  <c r="H109" i="3"/>
  <c r="G169" i="3"/>
  <c r="H19" i="3"/>
  <c r="G56" i="3"/>
  <c r="G222" i="3"/>
  <c r="H166" i="3"/>
  <c r="G39" i="3"/>
  <c r="H152" i="3"/>
  <c r="G42" i="3"/>
  <c r="G65" i="3"/>
  <c r="H95" i="3"/>
  <c r="H221" i="3"/>
  <c r="G137" i="3"/>
  <c r="G97" i="3"/>
  <c r="G161" i="3"/>
  <c r="G33" i="3"/>
  <c r="U11" i="3"/>
  <c r="X11" i="3" s="1"/>
  <c r="H147" i="3"/>
  <c r="H201" i="3"/>
  <c r="H68" i="3"/>
  <c r="G196" i="3"/>
  <c r="G52" i="3"/>
  <c r="H93" i="3"/>
  <c r="G108" i="3"/>
  <c r="G116" i="3"/>
  <c r="G212" i="3"/>
  <c r="G150" i="3"/>
  <c r="H13" i="3"/>
  <c r="G18" i="3"/>
  <c r="G126" i="3"/>
  <c r="H101" i="3"/>
  <c r="H197" i="3"/>
  <c r="G160" i="3"/>
  <c r="G165" i="3"/>
  <c r="G190" i="3"/>
  <c r="H82" i="3"/>
  <c r="G124" i="3"/>
  <c r="H219" i="3"/>
  <c r="G210" i="3"/>
  <c r="G145" i="3"/>
  <c r="G216" i="3"/>
  <c r="H45" i="3"/>
  <c r="G168" i="3"/>
  <c r="H122" i="3"/>
  <c r="H131" i="3"/>
  <c r="H34" i="3"/>
  <c r="H83" i="3"/>
  <c r="G55" i="3"/>
  <c r="H66" i="3"/>
  <c r="G92" i="3"/>
  <c r="G141" i="3"/>
  <c r="H103" i="3"/>
  <c r="G176" i="3"/>
  <c r="H184" i="3"/>
  <c r="G72" i="3"/>
  <c r="G73" i="3"/>
  <c r="G113" i="3"/>
  <c r="H117" i="3"/>
  <c r="G57" i="3"/>
  <c r="G10" i="3"/>
  <c r="H53" i="3"/>
  <c r="G64" i="3"/>
  <c r="G112" i="3"/>
  <c r="H138" i="3"/>
  <c r="G162" i="3"/>
  <c r="G183" i="3"/>
  <c r="G170" i="3"/>
  <c r="G151" i="3"/>
  <c r="G90" i="3"/>
  <c r="H110" i="3"/>
  <c r="G177" i="3"/>
  <c r="G29" i="3"/>
  <c r="G12" i="3"/>
  <c r="G213" i="3"/>
  <c r="G70" i="3"/>
  <c r="G41" i="3"/>
  <c r="G217" i="3"/>
  <c r="G200" i="3"/>
  <c r="G48" i="3"/>
  <c r="G99" i="3"/>
  <c r="G207" i="3"/>
  <c r="G94" i="3"/>
  <c r="G107" i="3"/>
  <c r="G23" i="3"/>
  <c r="H24" i="3"/>
  <c r="G193" i="3"/>
  <c r="H75" i="3"/>
  <c r="H28" i="3"/>
  <c r="H111" i="3"/>
  <c r="G135" i="3"/>
  <c r="G167" i="3"/>
  <c r="G139" i="3"/>
  <c r="G128" i="3"/>
  <c r="G134" i="3"/>
  <c r="H15" i="3"/>
  <c r="G130" i="3"/>
  <c r="G22" i="3"/>
  <c r="G36" i="3"/>
  <c r="G192" i="3"/>
  <c r="G155" i="3"/>
  <c r="G71" i="3"/>
  <c r="H133" i="3"/>
  <c r="G208" i="3"/>
  <c r="G78" i="3"/>
  <c r="G88" i="3"/>
  <c r="G205" i="3"/>
  <c r="G142" i="3"/>
  <c r="G54" i="3"/>
  <c r="H84" i="3"/>
  <c r="H46" i="3"/>
  <c r="G127" i="3"/>
  <c r="H203" i="3"/>
  <c r="H188" i="3"/>
  <c r="H35" i="3"/>
  <c r="H27" i="3"/>
  <c r="G69" i="3"/>
  <c r="G67" i="3"/>
  <c r="G175" i="3"/>
  <c r="G9" i="3"/>
  <c r="G32" i="3"/>
  <c r="H185" i="3"/>
  <c r="H43" i="3"/>
  <c r="G43" i="3"/>
  <c r="G58" i="3"/>
  <c r="G79" i="3"/>
  <c r="G102" i="3"/>
  <c r="G118" i="3"/>
  <c r="G148" i="3"/>
  <c r="G171" i="3"/>
  <c r="G187" i="3"/>
  <c r="G218" i="3"/>
  <c r="G220" i="3"/>
  <c r="H86" i="3"/>
  <c r="H98" i="3"/>
  <c r="H77" i="3"/>
  <c r="H91" i="3"/>
  <c r="H154" i="3"/>
  <c r="G154" i="3"/>
  <c r="H11" i="3"/>
  <c r="H51" i="3"/>
  <c r="G51" i="3"/>
  <c r="G59" i="3"/>
  <c r="G80" i="3"/>
  <c r="G104" i="3"/>
  <c r="G119" i="3"/>
  <c r="G149" i="3"/>
  <c r="G173" i="3"/>
  <c r="G189" i="3"/>
  <c r="H214" i="3"/>
  <c r="H172" i="3"/>
  <c r="G172" i="3"/>
  <c r="H87" i="3"/>
  <c r="H136" i="3"/>
  <c r="H215" i="3"/>
  <c r="G215" i="3"/>
  <c r="H21" i="3"/>
  <c r="H47" i="3"/>
  <c r="G47" i="3"/>
  <c r="H81" i="3"/>
  <c r="G81" i="3"/>
  <c r="G62" i="3"/>
  <c r="G85" i="3"/>
  <c r="G105" i="3"/>
  <c r="G121" i="3"/>
  <c r="G158" i="3"/>
  <c r="G174" i="3"/>
  <c r="G194" i="3"/>
  <c r="H195" i="3"/>
  <c r="H206" i="3"/>
  <c r="H129" i="3"/>
  <c r="H125" i="3"/>
  <c r="H143" i="3"/>
  <c r="G143" i="3"/>
  <c r="H20" i="3"/>
  <c r="G20" i="3"/>
  <c r="H178" i="3"/>
  <c r="G178" i="3"/>
  <c r="G63" i="3"/>
  <c r="G89" i="3"/>
  <c r="G106" i="3"/>
  <c r="G132" i="3"/>
  <c r="G159" i="3"/>
  <c r="G179" i="3"/>
  <c r="H140" i="3"/>
  <c r="H25" i="3"/>
  <c r="G25" i="3"/>
  <c r="H60" i="3"/>
  <c r="H144" i="3"/>
  <c r="H16" i="3"/>
  <c r="G16" i="3"/>
  <c r="H164" i="3"/>
  <c r="H153" i="3"/>
  <c r="G153" i="3"/>
  <c r="H50" i="3"/>
  <c r="G163" i="3"/>
  <c r="G182" i="3"/>
  <c r="H211" i="3"/>
  <c r="H96" i="3"/>
  <c r="G96" i="3"/>
  <c r="H61" i="3"/>
  <c r="H14" i="3"/>
  <c r="H30" i="3"/>
  <c r="G30" i="3"/>
  <c r="H156" i="3"/>
  <c r="G156" i="3"/>
  <c r="H114" i="3"/>
  <c r="G114" i="3"/>
  <c r="T11" i="3"/>
  <c r="G204" i="3"/>
  <c r="G49" i="3"/>
  <c r="G40" i="3"/>
  <c r="G26" i="3"/>
  <c r="V11" i="2"/>
  <c r="Y11" i="2" s="1"/>
  <c r="G11" i="2"/>
  <c r="G30" i="2"/>
  <c r="G15" i="2"/>
  <c r="G18" i="2"/>
  <c r="G19" i="2"/>
  <c r="G21" i="2"/>
  <c r="G22" i="2"/>
  <c r="G27" i="2"/>
  <c r="G32" i="2"/>
  <c r="E227" i="1"/>
  <c r="I227" i="1"/>
  <c r="J227" i="1"/>
  <c r="K227" i="1"/>
  <c r="L227" i="1"/>
  <c r="M227" i="1"/>
  <c r="N227" i="1"/>
  <c r="O227" i="1"/>
  <c r="P227" i="1"/>
  <c r="Q227" i="1"/>
  <c r="F34" i="2" l="1"/>
  <c r="H28" i="2"/>
  <c r="G28" i="2"/>
  <c r="G31" i="2"/>
  <c r="H31" i="2"/>
  <c r="G23" i="2"/>
  <c r="H23" i="2"/>
  <c r="H33" i="2"/>
  <c r="G33" i="2"/>
  <c r="F224" i="3"/>
  <c r="G223" i="3"/>
  <c r="H223" i="3"/>
  <c r="G157" i="3"/>
  <c r="H157" i="3"/>
  <c r="G76" i="3"/>
  <c r="H76" i="3"/>
  <c r="G38" i="3"/>
  <c r="H38" i="3"/>
  <c r="G199" i="3"/>
  <c r="H199" i="3"/>
  <c r="W227" i="1"/>
  <c r="V11" i="3"/>
  <c r="Y11" i="3" s="1"/>
  <c r="D227" i="1"/>
  <c r="F224" i="1"/>
  <c r="H224" i="1" s="1"/>
  <c r="F222" i="1"/>
  <c r="G222" i="1" s="1"/>
  <c r="F223" i="1"/>
  <c r="H223" i="1" s="1"/>
  <c r="F221" i="1"/>
  <c r="H221" i="1" s="1"/>
  <c r="F220" i="1"/>
  <c r="G220" i="1" s="1"/>
  <c r="F218" i="1"/>
  <c r="H218" i="1" s="1"/>
  <c r="F219" i="1"/>
  <c r="G219" i="1" s="1"/>
  <c r="F217" i="1"/>
  <c r="H217" i="1" s="1"/>
  <c r="F215" i="1"/>
  <c r="H215" i="1" s="1"/>
  <c r="F216" i="1"/>
  <c r="H216" i="1" s="1"/>
  <c r="F214" i="1"/>
  <c r="H214" i="1" s="1"/>
  <c r="F213" i="1"/>
  <c r="H213" i="1" s="1"/>
  <c r="F212" i="1"/>
  <c r="H212" i="1" s="1"/>
  <c r="F210" i="1"/>
  <c r="H210" i="1" s="1"/>
  <c r="F211" i="1"/>
  <c r="H211" i="1" s="1"/>
  <c r="F204" i="1"/>
  <c r="H204" i="1" s="1"/>
  <c r="F205" i="1"/>
  <c r="H205" i="1" s="1"/>
  <c r="F208" i="1"/>
  <c r="G208" i="1" s="1"/>
  <c r="F209" i="1"/>
  <c r="H209" i="1" s="1"/>
  <c r="F206" i="1"/>
  <c r="G206" i="1" s="1"/>
  <c r="F207" i="1"/>
  <c r="H207" i="1" s="1"/>
  <c r="F202" i="1"/>
  <c r="H202" i="1" s="1"/>
  <c r="F203" i="1"/>
  <c r="H203" i="1" s="1"/>
  <c r="F201" i="1"/>
  <c r="G201" i="1" s="1"/>
  <c r="F199" i="1"/>
  <c r="H199" i="1" s="1"/>
  <c r="F196" i="1"/>
  <c r="H196" i="1" s="1"/>
  <c r="F197" i="1"/>
  <c r="H197" i="1" s="1"/>
  <c r="F198" i="1"/>
  <c r="H198" i="1" s="1"/>
  <c r="F200" i="1"/>
  <c r="H200" i="1" s="1"/>
  <c r="F191" i="1"/>
  <c r="G191" i="1" s="1"/>
  <c r="F192" i="1"/>
  <c r="H192" i="1" s="1"/>
  <c r="F195" i="1"/>
  <c r="H195" i="1" s="1"/>
  <c r="F193" i="1"/>
  <c r="H193" i="1" s="1"/>
  <c r="F194" i="1"/>
  <c r="G194" i="1" s="1"/>
  <c r="F190" i="1"/>
  <c r="G190" i="1" s="1"/>
  <c r="F188" i="1"/>
  <c r="H188" i="1" s="1"/>
  <c r="F189" i="1"/>
  <c r="H189" i="1" s="1"/>
  <c r="F187" i="1"/>
  <c r="H187" i="1" s="1"/>
  <c r="F186" i="1"/>
  <c r="H186" i="1" s="1"/>
  <c r="F185" i="1"/>
  <c r="G185" i="1" s="1"/>
  <c r="F184" i="1"/>
  <c r="H184" i="1" s="1"/>
  <c r="F183" i="1"/>
  <c r="H183" i="1" s="1"/>
  <c r="F181" i="1"/>
  <c r="H181" i="1" s="1"/>
  <c r="F182" i="1"/>
  <c r="H182" i="1" s="1"/>
  <c r="F180" i="1"/>
  <c r="G180" i="1" s="1"/>
  <c r="F178" i="1"/>
  <c r="H178" i="1" s="1"/>
  <c r="F177" i="1"/>
  <c r="F179" i="1"/>
  <c r="G179" i="1" s="1"/>
  <c r="F174" i="1"/>
  <c r="G174" i="1" s="1"/>
  <c r="F168" i="1"/>
  <c r="H168" i="1" s="1"/>
  <c r="F171" i="1"/>
  <c r="G171" i="1" s="1"/>
  <c r="F175" i="1"/>
  <c r="G175" i="1" s="1"/>
  <c r="F172" i="1"/>
  <c r="H172" i="1" s="1"/>
  <c r="F173" i="1"/>
  <c r="H173" i="1" s="1"/>
  <c r="F170" i="1"/>
  <c r="G170" i="1" s="1"/>
  <c r="F176" i="1"/>
  <c r="H176" i="1" s="1"/>
  <c r="F169" i="1"/>
  <c r="H169" i="1" s="1"/>
  <c r="F167" i="1"/>
  <c r="H167" i="1" s="1"/>
  <c r="F166" i="1"/>
  <c r="H166" i="1" s="1"/>
  <c r="F165" i="1"/>
  <c r="G165" i="1" s="1"/>
  <c r="F163" i="1"/>
  <c r="H163" i="1" s="1"/>
  <c r="F162" i="1"/>
  <c r="H162" i="1" s="1"/>
  <c r="F164" i="1"/>
  <c r="H164" i="1" s="1"/>
  <c r="F161" i="1"/>
  <c r="G161" i="1" s="1"/>
  <c r="F160" i="1"/>
  <c r="H160" i="1" s="1"/>
  <c r="F158" i="1"/>
  <c r="H158" i="1" s="1"/>
  <c r="F159" i="1"/>
  <c r="H159" i="1" s="1"/>
  <c r="F157" i="1"/>
  <c r="G157" i="1" s="1"/>
  <c r="F156" i="1"/>
  <c r="G156" i="1" s="1"/>
  <c r="F153" i="1"/>
  <c r="H153" i="1" s="1"/>
  <c r="F154" i="1"/>
  <c r="H154" i="1" s="1"/>
  <c r="F152" i="1"/>
  <c r="G152" i="1" s="1"/>
  <c r="F155" i="1"/>
  <c r="H155" i="1" s="1"/>
  <c r="F151" i="1"/>
  <c r="H151" i="1" s="1"/>
  <c r="F150" i="1"/>
  <c r="G150" i="1" s="1"/>
  <c r="F149" i="1"/>
  <c r="G149" i="1" s="1"/>
  <c r="F148" i="1"/>
  <c r="H148" i="1" s="1"/>
  <c r="F146" i="1"/>
  <c r="H146" i="1" s="1"/>
  <c r="F147" i="1"/>
  <c r="H147" i="1" s="1"/>
  <c r="F142" i="1"/>
  <c r="H142" i="1" s="1"/>
  <c r="F145" i="1"/>
  <c r="G145" i="1" s="1"/>
  <c r="F143" i="1"/>
  <c r="H143" i="1" s="1"/>
  <c r="F144" i="1"/>
  <c r="H144" i="1" s="1"/>
  <c r="F141" i="1"/>
  <c r="G141" i="1" s="1"/>
  <c r="F140" i="1"/>
  <c r="G140" i="1" s="1"/>
  <c r="F138" i="1"/>
  <c r="H138" i="1" s="1"/>
  <c r="F137" i="1"/>
  <c r="H137" i="1" s="1"/>
  <c r="F139" i="1"/>
  <c r="H139" i="1" s="1"/>
  <c r="F136" i="1"/>
  <c r="H136" i="1" s="1"/>
  <c r="F135" i="1"/>
  <c r="G135" i="1" s="1"/>
  <c r="F129" i="1"/>
  <c r="H129" i="1" s="1"/>
  <c r="F134" i="1"/>
  <c r="H134" i="1" s="1"/>
  <c r="F133" i="1"/>
  <c r="H133" i="1" s="1"/>
  <c r="F130" i="1"/>
  <c r="H130" i="1" s="1"/>
  <c r="F132" i="1"/>
  <c r="H132" i="1" s="1"/>
  <c r="F131" i="1"/>
  <c r="H131" i="1" s="1"/>
  <c r="F128" i="1"/>
  <c r="G128" i="1" s="1"/>
  <c r="F120" i="1"/>
  <c r="H120" i="1" s="1"/>
  <c r="F125" i="1"/>
  <c r="G125" i="1" s="1"/>
  <c r="F127" i="1"/>
  <c r="H127" i="1" s="1"/>
  <c r="F126" i="1"/>
  <c r="H126" i="1" s="1"/>
  <c r="F124" i="1"/>
  <c r="H124" i="1" s="1"/>
  <c r="F121" i="1"/>
  <c r="G121" i="1" s="1"/>
  <c r="F123" i="1"/>
  <c r="G123" i="1" s="1"/>
  <c r="F122" i="1"/>
  <c r="H122" i="1" s="1"/>
  <c r="F111" i="1"/>
  <c r="H111" i="1" s="1"/>
  <c r="F105" i="1"/>
  <c r="G105" i="1" s="1"/>
  <c r="F114" i="1"/>
  <c r="H114" i="1" s="1"/>
  <c r="F115" i="1"/>
  <c r="H115" i="1" s="1"/>
  <c r="F119" i="1"/>
  <c r="H119" i="1" s="1"/>
  <c r="F112" i="1"/>
  <c r="G112" i="1" s="1"/>
  <c r="F108" i="1"/>
  <c r="H108" i="1" s="1"/>
  <c r="F103" i="1"/>
  <c r="H103" i="1" s="1"/>
  <c r="F113" i="1"/>
  <c r="H113" i="1" s="1"/>
  <c r="F104" i="1"/>
  <c r="G104" i="1" s="1"/>
  <c r="F116" i="1"/>
  <c r="H116" i="1" s="1"/>
  <c r="F118" i="1"/>
  <c r="H118" i="1" s="1"/>
  <c r="F109" i="1"/>
  <c r="G109" i="1" s="1"/>
  <c r="F106" i="1"/>
  <c r="G106" i="1" s="1"/>
  <c r="F110" i="1"/>
  <c r="H110" i="1" s="1"/>
  <c r="F117" i="1"/>
  <c r="H117" i="1" s="1"/>
  <c r="F107" i="1"/>
  <c r="G107" i="1" s="1"/>
  <c r="F94" i="1"/>
  <c r="H94" i="1" s="1"/>
  <c r="F102" i="1"/>
  <c r="H102" i="1" s="1"/>
  <c r="F96" i="1"/>
  <c r="G96" i="1" s="1"/>
  <c r="F101" i="1"/>
  <c r="H101" i="1" s="1"/>
  <c r="F92" i="1"/>
  <c r="H92" i="1" s="1"/>
  <c r="F100" i="1"/>
  <c r="H100" i="1" s="1"/>
  <c r="F93" i="1"/>
  <c r="G93" i="1" s="1"/>
  <c r="F98" i="1"/>
  <c r="G98" i="1" s="1"/>
  <c r="F97" i="1"/>
  <c r="H97" i="1" s="1"/>
  <c r="F95" i="1"/>
  <c r="H95" i="1" s="1"/>
  <c r="F99" i="1"/>
  <c r="H99" i="1" s="1"/>
  <c r="F91" i="1"/>
  <c r="G91" i="1" s="1"/>
  <c r="F78" i="1"/>
  <c r="H78" i="1" s="1"/>
  <c r="F87" i="1"/>
  <c r="H87" i="1" s="1"/>
  <c r="F76" i="1"/>
  <c r="H76" i="1" s="1"/>
  <c r="F88" i="1"/>
  <c r="H88" i="1" s="1"/>
  <c r="F80" i="1"/>
  <c r="H80" i="1" s="1"/>
  <c r="F84" i="1"/>
  <c r="G84" i="1" s="1"/>
  <c r="F74" i="1"/>
  <c r="H74" i="1" s="1"/>
  <c r="F77" i="1"/>
  <c r="H77" i="1" s="1"/>
  <c r="F86" i="1"/>
  <c r="H86" i="1" s="1"/>
  <c r="F85" i="1"/>
  <c r="G85" i="1" s="1"/>
  <c r="F73" i="1"/>
  <c r="G73" i="1" s="1"/>
  <c r="F72" i="1"/>
  <c r="H72" i="1" s="1"/>
  <c r="F82" i="1"/>
  <c r="H82" i="1" s="1"/>
  <c r="F81" i="1"/>
  <c r="H81" i="1" s="1"/>
  <c r="F79" i="1"/>
  <c r="H79" i="1" s="1"/>
  <c r="F83" i="1"/>
  <c r="H83" i="1" s="1"/>
  <c r="F90" i="1"/>
  <c r="H90" i="1" s="1"/>
  <c r="F89" i="1"/>
  <c r="H89" i="1" s="1"/>
  <c r="F75" i="1"/>
  <c r="H75" i="1" s="1"/>
  <c r="F68" i="1"/>
  <c r="H68" i="1" s="1"/>
  <c r="F69" i="1"/>
  <c r="H69" i="1" s="1"/>
  <c r="F56" i="1"/>
  <c r="H56" i="1" s="1"/>
  <c r="F66" i="1"/>
  <c r="G66" i="1" s="1"/>
  <c r="F65" i="1"/>
  <c r="G65" i="1" s="1"/>
  <c r="F62" i="1"/>
  <c r="H62" i="1" s="1"/>
  <c r="F52" i="1"/>
  <c r="H52" i="1" s="1"/>
  <c r="F54" i="1"/>
  <c r="H54" i="1" s="1"/>
  <c r="F64" i="1"/>
  <c r="H64" i="1" s="1"/>
  <c r="F67" i="1"/>
  <c r="H67" i="1" s="1"/>
  <c r="F58" i="1"/>
  <c r="H58" i="1" s="1"/>
  <c r="F9" i="1"/>
  <c r="G9" i="1" s="1"/>
  <c r="F50" i="1"/>
  <c r="H50" i="1" s="1"/>
  <c r="F38" i="1"/>
  <c r="H38" i="1" s="1"/>
  <c r="F70" i="1"/>
  <c r="H70" i="1" s="1"/>
  <c r="F71" i="1"/>
  <c r="G71" i="1" s="1"/>
  <c r="F23" i="1"/>
  <c r="H23" i="1" s="1"/>
  <c r="F41" i="1"/>
  <c r="H41" i="1" s="1"/>
  <c r="F60" i="1"/>
  <c r="H60" i="1" s="1"/>
  <c r="F51" i="1"/>
  <c r="G51" i="1" s="1"/>
  <c r="F31" i="1"/>
  <c r="H31" i="1" s="1"/>
  <c r="F46" i="1"/>
  <c r="G46" i="1" s="1"/>
  <c r="F22" i="1"/>
  <c r="H22" i="1" s="1"/>
  <c r="F40" i="1"/>
  <c r="G40" i="1" s="1"/>
  <c r="F48" i="1"/>
  <c r="H48" i="1" s="1"/>
  <c r="F49" i="1"/>
  <c r="H49" i="1" s="1"/>
  <c r="F17" i="1"/>
  <c r="H17" i="1" s="1"/>
  <c r="F39" i="1"/>
  <c r="G39" i="1" s="1"/>
  <c r="F26" i="1"/>
  <c r="H26" i="1" s="1"/>
  <c r="F19" i="1"/>
  <c r="H19" i="1" s="1"/>
  <c r="F59" i="1"/>
  <c r="H59" i="1" s="1"/>
  <c r="F16" i="1"/>
  <c r="G16" i="1" s="1"/>
  <c r="F28" i="1"/>
  <c r="H28" i="1" s="1"/>
  <c r="F35" i="1"/>
  <c r="H35" i="1" s="1"/>
  <c r="F44" i="1"/>
  <c r="G44" i="1" s="1"/>
  <c r="F14" i="1"/>
  <c r="G14" i="1" s="1"/>
  <c r="F53" i="1"/>
  <c r="G53" i="1" s="1"/>
  <c r="F15" i="1"/>
  <c r="H15" i="1" s="1"/>
  <c r="F37" i="1"/>
  <c r="H37" i="1" s="1"/>
  <c r="F42" i="1"/>
  <c r="G42" i="1" s="1"/>
  <c r="F45" i="1"/>
  <c r="H45" i="1" s="1"/>
  <c r="F20" i="1"/>
  <c r="H20" i="1" s="1"/>
  <c r="F18" i="1"/>
  <c r="H18" i="1" s="1"/>
  <c r="F30" i="1"/>
  <c r="G30" i="1" s="1"/>
  <c r="F61" i="1"/>
  <c r="H61" i="1" s="1"/>
  <c r="F25" i="1"/>
  <c r="H25" i="1" s="1"/>
  <c r="F12" i="1"/>
  <c r="H12" i="1" s="1"/>
  <c r="F63" i="1"/>
  <c r="G63" i="1" s="1"/>
  <c r="F24" i="1"/>
  <c r="H24" i="1" s="1"/>
  <c r="F47" i="1"/>
  <c r="G47" i="1" s="1"/>
  <c r="F32" i="1"/>
  <c r="H32" i="1" s="1"/>
  <c r="F36" i="1"/>
  <c r="H36" i="1" s="1"/>
  <c r="F29" i="1"/>
  <c r="H29" i="1" s="1"/>
  <c r="F13" i="1"/>
  <c r="G13" i="1" s="1"/>
  <c r="F10" i="1"/>
  <c r="H10" i="1" s="1"/>
  <c r="F34" i="1"/>
  <c r="G34" i="1" s="1"/>
  <c r="F33" i="1"/>
  <c r="H33" i="1" s="1"/>
  <c r="F27" i="1"/>
  <c r="G27" i="1" s="1"/>
  <c r="F11" i="1"/>
  <c r="H11" i="1" s="1"/>
  <c r="F57" i="1"/>
  <c r="H57" i="1" s="1"/>
  <c r="F21" i="1"/>
  <c r="G21" i="1" s="1"/>
  <c r="F43" i="1"/>
  <c r="H43" i="1" s="1"/>
  <c r="F55" i="1"/>
  <c r="H55" i="1" s="1"/>
  <c r="H34" i="2" l="1"/>
  <c r="G34" i="2"/>
  <c r="G224" i="3"/>
  <c r="H224" i="3"/>
  <c r="T160" i="1"/>
  <c r="U160" i="1"/>
  <c r="X160" i="1" s="1"/>
  <c r="R227" i="1"/>
  <c r="H177" i="1"/>
  <c r="F227" i="1"/>
  <c r="G198" i="1"/>
  <c r="H135" i="1"/>
  <c r="G189" i="1"/>
  <c r="G147" i="1"/>
  <c r="H21" i="1"/>
  <c r="G87" i="1"/>
  <c r="G69" i="1"/>
  <c r="H220" i="1"/>
  <c r="G158" i="1"/>
  <c r="G162" i="1"/>
  <c r="H171" i="1"/>
  <c r="H180" i="1"/>
  <c r="G188" i="1"/>
  <c r="G192" i="1"/>
  <c r="G196" i="1"/>
  <c r="G32" i="1"/>
  <c r="H46" i="1"/>
  <c r="G110" i="1"/>
  <c r="G133" i="1"/>
  <c r="G221" i="1"/>
  <c r="H63" i="1"/>
  <c r="G184" i="1"/>
  <c r="G81" i="1"/>
  <c r="G99" i="1"/>
  <c r="H65" i="1"/>
  <c r="G134" i="1"/>
  <c r="G209" i="1"/>
  <c r="H98" i="1"/>
  <c r="G102" i="1"/>
  <c r="H156" i="1"/>
  <c r="G183" i="1"/>
  <c r="G213" i="1"/>
  <c r="H71" i="1"/>
  <c r="H84" i="1"/>
  <c r="H13" i="1"/>
  <c r="H53" i="1"/>
  <c r="G31" i="1"/>
  <c r="G75" i="1"/>
  <c r="H73" i="1"/>
  <c r="H106" i="1"/>
  <c r="G115" i="1"/>
  <c r="H123" i="1"/>
  <c r="G137" i="1"/>
  <c r="H149" i="1"/>
  <c r="G176" i="1"/>
  <c r="H174" i="1"/>
  <c r="G182" i="1"/>
  <c r="H194" i="1"/>
  <c r="G202" i="1"/>
  <c r="G210" i="1"/>
  <c r="G214" i="1"/>
  <c r="H219" i="1"/>
  <c r="G25" i="1"/>
  <c r="G64" i="1"/>
  <c r="G92" i="1"/>
  <c r="H107" i="1"/>
  <c r="G146" i="1"/>
  <c r="H104" i="1"/>
  <c r="H152" i="1"/>
  <c r="H40" i="1"/>
  <c r="G97" i="1"/>
  <c r="G153" i="1"/>
  <c r="H201" i="1"/>
  <c r="G205" i="1"/>
  <c r="G218" i="1"/>
  <c r="H16" i="1"/>
  <c r="G83" i="1"/>
  <c r="H175" i="1"/>
  <c r="G36" i="1"/>
  <c r="H42" i="1"/>
  <c r="H44" i="1"/>
  <c r="G26" i="1"/>
  <c r="G50" i="1"/>
  <c r="G89" i="1"/>
  <c r="G76" i="1"/>
  <c r="G108" i="1"/>
  <c r="H105" i="1"/>
  <c r="H128" i="1"/>
  <c r="H140" i="1"/>
  <c r="H145" i="1"/>
  <c r="G187" i="1"/>
  <c r="G195" i="1"/>
  <c r="G215" i="1"/>
  <c r="H125" i="1"/>
  <c r="H165" i="1"/>
  <c r="G61" i="1"/>
  <c r="G54" i="1"/>
  <c r="G77" i="1"/>
  <c r="H91" i="1"/>
  <c r="H96" i="1"/>
  <c r="G126" i="1"/>
  <c r="G163" i="1"/>
  <c r="G167" i="1"/>
  <c r="G178" i="1"/>
  <c r="H206" i="1"/>
  <c r="H222" i="1"/>
  <c r="H27" i="1"/>
  <c r="G131" i="1"/>
  <c r="G172" i="1"/>
  <c r="H190" i="1"/>
  <c r="G203" i="1"/>
  <c r="G204" i="1"/>
  <c r="G49" i="1"/>
  <c r="G67" i="1"/>
  <c r="G11" i="1"/>
  <c r="H34" i="1"/>
  <c r="G10" i="1"/>
  <c r="H47" i="1"/>
  <c r="G24" i="1"/>
  <c r="H30" i="1"/>
  <c r="G45" i="1"/>
  <c r="H14" i="1"/>
  <c r="G28" i="1"/>
  <c r="H39" i="1"/>
  <c r="G48" i="1"/>
  <c r="H51" i="1"/>
  <c r="G23" i="1"/>
  <c r="H9" i="1"/>
  <c r="H66" i="1"/>
  <c r="G68" i="1"/>
  <c r="G79" i="1"/>
  <c r="H85" i="1"/>
  <c r="G74" i="1"/>
  <c r="H93" i="1"/>
  <c r="G101" i="1"/>
  <c r="G94" i="1"/>
  <c r="H109" i="1"/>
  <c r="G116" i="1"/>
  <c r="H112" i="1"/>
  <c r="G114" i="1"/>
  <c r="H121" i="1"/>
  <c r="G127" i="1"/>
  <c r="G132" i="1"/>
  <c r="G129" i="1"/>
  <c r="G138" i="1"/>
  <c r="H141" i="1"/>
  <c r="G143" i="1"/>
  <c r="G148" i="1"/>
  <c r="H150" i="1"/>
  <c r="G155" i="1"/>
  <c r="H157" i="1"/>
  <c r="G160" i="1"/>
  <c r="H161" i="1"/>
  <c r="H170" i="1"/>
  <c r="H179" i="1"/>
  <c r="H185" i="1"/>
  <c r="H191" i="1"/>
  <c r="G197" i="1"/>
  <c r="H208" i="1"/>
  <c r="G211" i="1"/>
  <c r="G216" i="1"/>
  <c r="G223" i="1"/>
  <c r="G20" i="1"/>
  <c r="G43" i="1"/>
  <c r="G33" i="1"/>
  <c r="G15" i="1"/>
  <c r="G19" i="1"/>
  <c r="G38" i="1"/>
  <c r="G62" i="1"/>
  <c r="G72" i="1"/>
  <c r="G88" i="1"/>
  <c r="G103" i="1"/>
  <c r="G122" i="1"/>
  <c r="G136" i="1"/>
  <c r="G169" i="1"/>
  <c r="G35" i="1"/>
  <c r="G41" i="1"/>
  <c r="G57" i="1"/>
  <c r="G18" i="1"/>
  <c r="G17" i="1"/>
  <c r="G60" i="1"/>
  <c r="G58" i="1"/>
  <c r="G56" i="1"/>
  <c r="G90" i="1"/>
  <c r="G86" i="1"/>
  <c r="G78" i="1"/>
  <c r="G100" i="1"/>
  <c r="G118" i="1"/>
  <c r="G119" i="1"/>
  <c r="G124" i="1"/>
  <c r="G139" i="1"/>
  <c r="G144" i="1"/>
  <c r="G151" i="1"/>
  <c r="G159" i="1"/>
  <c r="G164" i="1"/>
  <c r="G173" i="1"/>
  <c r="G177" i="1"/>
  <c r="G186" i="1"/>
  <c r="G200" i="1"/>
  <c r="G55" i="1"/>
  <c r="G29" i="1"/>
  <c r="G12" i="1"/>
  <c r="G37" i="1"/>
  <c r="G59" i="1"/>
  <c r="G22" i="1"/>
  <c r="G70" i="1"/>
  <c r="G52" i="1"/>
  <c r="G82" i="1"/>
  <c r="G80" i="1"/>
  <c r="G95" i="1"/>
  <c r="G117" i="1"/>
  <c r="G113" i="1"/>
  <c r="G111" i="1"/>
  <c r="G120" i="1"/>
  <c r="G130" i="1"/>
  <c r="G142" i="1"/>
  <c r="G154" i="1"/>
  <c r="G166" i="1"/>
  <c r="G168" i="1"/>
  <c r="G181" i="1"/>
  <c r="G193" i="1"/>
  <c r="G199" i="1"/>
  <c r="G207" i="1"/>
  <c r="G212" i="1"/>
  <c r="G217" i="1"/>
  <c r="G224" i="1"/>
  <c r="H227" i="1" l="1"/>
  <c r="G227" i="1"/>
  <c r="S227" i="1"/>
  <c r="V160" i="1"/>
  <c r="Y160" i="1" s="1"/>
  <c r="U227" i="1"/>
  <c r="X227" i="1" s="1"/>
  <c r="T227" i="1"/>
  <c r="P233" i="1"/>
  <c r="V227" i="1" l="1"/>
  <c r="Y2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tc={0DE5A0A5-6187-4C2D-9DCF-AF037D8F48ED}</author>
    <author>tc={E709F291-FB3F-41E8-B3A7-1D0B02FBAE50}</author>
    <author>tc={CD591475-6C38-4A78-A9B8-FE737170653B}</author>
    <author>tc={317A8F60-F938-45A8-8C03-9401F82BCE1B}</author>
  </authors>
  <commentList>
    <comment ref="C9" authorId="0" shapeId="0" xr:uid="{0DE5A0A5-6187-4C2D-9DCF-AF037D8F48ED}">
      <text>
        <t>[Threaded comment]
Your version of Excel allows you to read this threaded comment; however, any edits to it will get removed if the file is opened in a newer version of Excel. Learn more: https://go.microsoft.com/fwlink/?linkid=870924
Comment:
    Klébergsskóli_leikskóaldeild?</t>
      </text>
    </comment>
    <comment ref="C159" authorId="1" shapeId="0" xr:uid="{E709F291-FB3F-41E8-B3A7-1D0B02FBAE50}">
      <text>
        <t>[Threaded comment]
Your version of Excel allows you to read this threaded comment; however, any edits to it will get removed if the file is opened in a newer version of Excel. Learn more: https://go.microsoft.com/fwlink/?linkid=870924
Comment:
    + leikskóladeild Patreksskóla</t>
      </text>
    </comment>
    <comment ref="C174" authorId="2" shapeId="0" xr:uid="{CD591475-6C38-4A78-A9B8-FE737170653B}">
      <text>
        <t>[Threaded comment]
Your version of Excel allows you to read this threaded comment; however, any edits to it will get removed if the file is opened in a newer version of Excel. Learn more: https://go.microsoft.com/fwlink/?linkid=870924
Comment:
    var merkt Pálmholt</t>
      </text>
    </comment>
    <comment ref="C176" authorId="3" shapeId="0" xr:uid="{317A8F60-F938-45A8-8C03-9401F82BCE1B}">
      <text>
        <t>[Threaded comment]
Your version of Excel allows you to read this threaded comment; however, any edits to it will get removed if the file is opened in a newer version of Excel. Learn more: https://go.microsoft.com/fwlink/?linkid=870924
Comment:
    sameining leiksk 2021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tc={F1C69744-B7F6-40F2-8B49-BF6689DE88A3}</author>
    <author>tc={9A19E3D1-EA01-4FBD-B383-A968489F12DF}</author>
    <author>tc={C60E78C4-B0C7-4DE8-8504-D0FB87C5CC2F}</author>
    <author>tc={2B36B3D8-BBB8-4DAF-B278-4827C38461C6}</author>
  </authors>
  <commentList>
    <comment ref="C50" authorId="0" shapeId="0" xr:uid="{F1C69744-B7F6-40F2-8B49-BF6689DE88A3}">
      <text>
        <t>[Threaded comment]
Your version of Excel allows you to read this threaded comment; however, any edits to it will get removed if the file is opened in a newer version of Excel. Learn more: https://go.microsoft.com/fwlink/?linkid=870924
Comment:
    Klébergsskóli_leikskóaldeild?</t>
      </text>
    </comment>
    <comment ref="C69" authorId="1" shapeId="0" xr:uid="{9A19E3D1-EA01-4FBD-B383-A968489F12DF}">
      <text>
        <t>[Threaded comment]
Your version of Excel allows you to read this threaded comment; however, any edits to it will get removed if the file is opened in a newer version of Excel. Learn more: https://go.microsoft.com/fwlink/?linkid=870924
Comment:
    + leikskóladeild Patreksskóla</t>
      </text>
    </comment>
    <comment ref="C193" authorId="2" shapeId="0" xr:uid="{C60E78C4-B0C7-4DE8-8504-D0FB87C5CC2F}">
      <text>
        <t>[Threaded comment]
Your version of Excel allows you to read this threaded comment; however, any edits to it will get removed if the file is opened in a newer version of Excel. Learn more: https://go.microsoft.com/fwlink/?linkid=870924
Comment:
    var merkt Pálmholt</t>
      </text>
    </comment>
    <comment ref="C213" authorId="3" shapeId="0" xr:uid="{2B36B3D8-BBB8-4DAF-B278-4827C38461C6}">
      <text>
        <t>[Threaded comment]
Your version of Excel allows you to read this threaded comment; however, any edits to it will get removed if the file is opened in a newer version of Excel. Learn more: https://go.microsoft.com/fwlink/?linkid=870924
Comment:
    sameining leiksk 2021</t>
      </text>
    </comment>
  </commentList>
</comments>
</file>

<file path=xl/sharedStrings.xml><?xml version="1.0" encoding="utf-8"?>
<sst xmlns="http://schemas.openxmlformats.org/spreadsheetml/2006/main" count="1683" uniqueCount="333">
  <si>
    <t>Stærð leikskóla</t>
  </si>
  <si>
    <t>(All)</t>
  </si>
  <si>
    <t>Sveitarfélag</t>
  </si>
  <si>
    <t>Row Labels</t>
  </si>
  <si>
    <t>Sum of HEILSDAGSÍG</t>
  </si>
  <si>
    <t>Sum of Stg við uppeldi og menntun</t>
  </si>
  <si>
    <t>Sum of Samtals stöðugildi</t>
  </si>
  <si>
    <t>Sum of Brúttó</t>
  </si>
  <si>
    <t>Sum of Nettó</t>
  </si>
  <si>
    <t>Sum of Brúttó -innri leiga/ hdig</t>
  </si>
  <si>
    <t>Sum of Nettó - innri leiga(hdig</t>
  </si>
  <si>
    <t>5 ára deild Grundafjarðarskóla</t>
  </si>
  <si>
    <t>Árskógarskóli</t>
  </si>
  <si>
    <t xml:space="preserve">Barnaborg </t>
  </si>
  <si>
    <t>Goðheimar</t>
  </si>
  <si>
    <t>Klappir?</t>
  </si>
  <si>
    <t>Leikskóladeild Hofgarði</t>
  </si>
  <si>
    <t>Leikskóladeild Stapaskóli</t>
  </si>
  <si>
    <t>Leikskólinn á Hrísey</t>
  </si>
  <si>
    <t>Leikskólinn Ægisborg</t>
  </si>
  <si>
    <t>Leikskólinn Akrar</t>
  </si>
  <si>
    <t>Leikskólinn Akrasel</t>
  </si>
  <si>
    <t>Leikskólinn Álfaberg</t>
  </si>
  <si>
    <t>Leikskólinn Álfaborg</t>
  </si>
  <si>
    <t>Leikskólinn Álfaborg, Sv.st.hr.</t>
  </si>
  <si>
    <t>Leikskólinn Álfaheiði</t>
  </si>
  <si>
    <t>Leikskólinn Álfasteinn</t>
  </si>
  <si>
    <t>Leikskólinn Álfasteinn, Hafn.fj.</t>
  </si>
  <si>
    <t>Leikskólinn Álfatún</t>
  </si>
  <si>
    <t>Leikskólinn Álfheimar</t>
  </si>
  <si>
    <t>Leikskólinn Álftaborg</t>
  </si>
  <si>
    <t>Leikskólinn Andabær</t>
  </si>
  <si>
    <t>Leikskólinn Araklettur</t>
  </si>
  <si>
    <t>Leikskólinn Árbær</t>
  </si>
  <si>
    <t>Leikskólinn Árborg</t>
  </si>
  <si>
    <t>Leikskólinn Arnarberg</t>
  </si>
  <si>
    <t>Leikskólinn Arnarsmári</t>
  </si>
  <si>
    <t>Leikskólinn Ársalir</t>
  </si>
  <si>
    <t>Leikskólinn Ártúnsskóli</t>
  </si>
  <si>
    <t>Leikskólinn Ásgarður</t>
  </si>
  <si>
    <t>Leikskólinn Auðarskóli</t>
  </si>
  <si>
    <t>Leikskólinn Austurborg</t>
  </si>
  <si>
    <t>Leikskólinn Austurkór</t>
  </si>
  <si>
    <t>Leikskólinn Bæjarból</t>
  </si>
  <si>
    <t>Leikskólinn Bakkaberg</t>
  </si>
  <si>
    <t>Leikskólinn Bakkaborg</t>
  </si>
  <si>
    <t>Leikskólinn Barnabær</t>
  </si>
  <si>
    <t>Leikskólinn Barnaból</t>
  </si>
  <si>
    <t>Leikskólinn Baugur</t>
  </si>
  <si>
    <t>Leikskólinn Birkilundur</t>
  </si>
  <si>
    <t>Leikskólinn Bjarkalundur</t>
  </si>
  <si>
    <t>Leikskólinn Bjarkatún Djúpavogi</t>
  </si>
  <si>
    <t>Leikskólinn Bjartahlíð</t>
  </si>
  <si>
    <t>Leikskólinn Blásalir</t>
  </si>
  <si>
    <t>Leikskólinn Bláskógaskóli</t>
  </si>
  <si>
    <t>Leikskólinn Borg</t>
  </si>
  <si>
    <t>Leikskólinn Brákarborg</t>
  </si>
  <si>
    <t>Leikskólinn Breiðdals- og Stöðvarfj.skóli</t>
  </si>
  <si>
    <t>Leikskólinn Brekkubær</t>
  </si>
  <si>
    <t>Leikskólinn Brekkuborg</t>
  </si>
  <si>
    <t>Leikskólinn Brimver / Æskukot</t>
  </si>
  <si>
    <t>Leikskólinn Brúarás</t>
  </si>
  <si>
    <t>Leikskólinn Dalborg</t>
  </si>
  <si>
    <t>Leikskólinn Dalskóli</t>
  </si>
  <si>
    <t>Leikskólinn Dalur</t>
  </si>
  <si>
    <t>Leikskólinn Dalvíkurbyggð</t>
  </si>
  <si>
    <t>Leikskólinn Drafnarborg/Dvergasteinn</t>
  </si>
  <si>
    <t>Leikskólinn Efstihjalli</t>
  </si>
  <si>
    <t>Leikskólinn Engjaborg</t>
  </si>
  <si>
    <t>Leikskólinn Eyrarvellir/Sólvellir</t>
  </si>
  <si>
    <t>Leikskólinn Fagrabrekka</t>
  </si>
  <si>
    <t>Leikskólinn Fífuborg</t>
  </si>
  <si>
    <t>Leikskólinn Fífusalir</t>
  </si>
  <si>
    <t>Leikskólinn Fjallabyggð</t>
  </si>
  <si>
    <t>Leikskólinn Flataskóli</t>
  </si>
  <si>
    <t>Leikskólinn Funaborg</t>
  </si>
  <si>
    <t>Leikskólinn Furugrund</t>
  </si>
  <si>
    <t>Leikskólinn Furuskógur</t>
  </si>
  <si>
    <t>Leikskólinn Garðaborg</t>
  </si>
  <si>
    <t>Leikskólinn Garðasel Ak.nes</t>
  </si>
  <si>
    <t>Leikskólinn Garðasel, Rnes</t>
  </si>
  <si>
    <t>Leikskólinn Geislabaugur</t>
  </si>
  <si>
    <t>Leikskólinn Glaðheimar, Bol.v..</t>
  </si>
  <si>
    <t>Leikskólinn Grænaborg</t>
  </si>
  <si>
    <t>Leikskólinn Grænatún</t>
  </si>
  <si>
    <t>Leikskólinn Grænigarður</t>
  </si>
  <si>
    <t>Leikskólinn Grænuvellir</t>
  </si>
  <si>
    <t>Leikskólinn Grandaborg</t>
  </si>
  <si>
    <t>Leikskólinn Gullborg</t>
  </si>
  <si>
    <t>Leikskólinn Hádegishöfði</t>
  </si>
  <si>
    <t>Leikskólinn Hæðarból</t>
  </si>
  <si>
    <t>Leikskólinn Hagaborg</t>
  </si>
  <si>
    <t>Leikskólinn Hálsaskógur</t>
  </si>
  <si>
    <t>Leikskólinn Hamrar</t>
  </si>
  <si>
    <t>Leikskólinn Hamravellir</t>
  </si>
  <si>
    <t>Leikskólinn Heiðarborg</t>
  </si>
  <si>
    <t>Leikskólinn Heiðarsel</t>
  </si>
  <si>
    <t>Leikskólinn Heklukot</t>
  </si>
  <si>
    <t>Leikskólinn Helgafellsskóli</t>
  </si>
  <si>
    <t>Leikskólinn Hjallatún</t>
  </si>
  <si>
    <t>Leikskólinn Hlaðhamrar</t>
  </si>
  <si>
    <t>Leikskólinn Hlíð</t>
  </si>
  <si>
    <t>Leikskólinn Hlíð, Mosf.</t>
  </si>
  <si>
    <t>Leikskólinn Hlíðarberg</t>
  </si>
  <si>
    <t>Leikskólinn Hlíðarendi, Hafn.fj.</t>
  </si>
  <si>
    <t>Leikskólinn Hnoðraból</t>
  </si>
  <si>
    <t>Leikskólinn Hof</t>
  </si>
  <si>
    <t>Leikskólinn Höfðaberg</t>
  </si>
  <si>
    <t>Leikskólinn Hólabær</t>
  </si>
  <si>
    <t>Leikskólinn Hólaborg</t>
  </si>
  <si>
    <t>Leikskólinn Holt</t>
  </si>
  <si>
    <t>Leikskólinn Holt, Rnes</t>
  </si>
  <si>
    <t>Leikskólinn Holtakot</t>
  </si>
  <si>
    <t>Leikskólinn Hörðuvellir</t>
  </si>
  <si>
    <t>Leikskólinn Hrafnagilsskóli</t>
  </si>
  <si>
    <t>Leikskólinn Hraunborg, Rvík</t>
  </si>
  <si>
    <t>Leikskólinn Hraunvellir</t>
  </si>
  <si>
    <t>Leikskólinn Hulduberg</t>
  </si>
  <si>
    <t>Leikskólinn Hulduheimar</t>
  </si>
  <si>
    <t>Leikskólinn Hulduheimar, Ak.eyri</t>
  </si>
  <si>
    <t>Leikskólinn Hulduheimar, Árb.</t>
  </si>
  <si>
    <t>Leikskólinn Hvammur</t>
  </si>
  <si>
    <t>Leikskólinn Iðavöllur</t>
  </si>
  <si>
    <t>Leikskólinn Jöklaborg</t>
  </si>
  <si>
    <t>Leikskólinn Jörfi</t>
  </si>
  <si>
    <t>Leikskólinn Jötunheimar</t>
  </si>
  <si>
    <t>Leikskólinn Kæribær</t>
  </si>
  <si>
    <t>Leikskólinn Kæribær, Fj.b.</t>
  </si>
  <si>
    <t>Leikskólinn Kerhólsskóli</t>
  </si>
  <si>
    <t>Leikskólinn Kiðagil</t>
  </si>
  <si>
    <t>Leikskólinn Kirkjuból</t>
  </si>
  <si>
    <t>Leikskólinn Kirkjugerði</t>
  </si>
  <si>
    <t>Leikskólinn Klambrar</t>
  </si>
  <si>
    <t>Leikskólinn Klettaborg, Borgarb.</t>
  </si>
  <si>
    <t>Leikskólinn Klettaborg, Rvík</t>
  </si>
  <si>
    <t>Leikskólinn Kofrasel</t>
  </si>
  <si>
    <t>Leikskólinn Kópahvoll</t>
  </si>
  <si>
    <t>Leikskólinn Kópasteinn</t>
  </si>
  <si>
    <t>Leikskólinn Krakkaborg</t>
  </si>
  <si>
    <t>Leikskólinn Krakkakot</t>
  </si>
  <si>
    <t>Leikskólinn Krikaskóli</t>
  </si>
  <si>
    <t>Leikskólinn Krógaból</t>
  </si>
  <si>
    <t>Leikskólinn Krummafótur</t>
  </si>
  <si>
    <t>Leikskólinn Kvistaborg</t>
  </si>
  <si>
    <t>Leikskólinn Lækjarbrekka</t>
  </si>
  <si>
    <t>Leikskólinn Lækur</t>
  </si>
  <si>
    <t>Leikskólinn Langholt</t>
  </si>
  <si>
    <t>Leikskólinn Laufás</t>
  </si>
  <si>
    <t>Leikskólinn Laufskálar</t>
  </si>
  <si>
    <t>Leikskólinn Laugalandi</t>
  </si>
  <si>
    <t>Leikskólinn Laugasól</t>
  </si>
  <si>
    <t>Leikskólinn Laut</t>
  </si>
  <si>
    <t>Leikskólinn Leikholt</t>
  </si>
  <si>
    <t>Leikskólinn Leirvogstunguskóli</t>
  </si>
  <si>
    <t>Leikskólinn Lundaból</t>
  </si>
  <si>
    <t>Leikskólinn Lundarsel/Pálmholt</t>
  </si>
  <si>
    <t>Leikskólinn Lyngheimar</t>
  </si>
  <si>
    <t>Leikskólinn Lyngholt</t>
  </si>
  <si>
    <t>Leikskólinn Marbakki</t>
  </si>
  <si>
    <t>Leikskólinn Maríuborg</t>
  </si>
  <si>
    <t>Leikskólinn Miðborg</t>
  </si>
  <si>
    <t>Leikskólinn Múlaborg</t>
  </si>
  <si>
    <t>Leikskólinn Naustatjörn</t>
  </si>
  <si>
    <t>Leikskólinn Nóaborg</t>
  </si>
  <si>
    <t>Leikskólinn Norðurberg</t>
  </si>
  <si>
    <t>Leikskólinn Núpur</t>
  </si>
  <si>
    <t>Leikskólinn Örk</t>
  </si>
  <si>
    <t>Leikskólinn Óskaland</t>
  </si>
  <si>
    <t>Leikskólinn Ösp</t>
  </si>
  <si>
    <t>Leikskólinn Rauðaborg</t>
  </si>
  <si>
    <t>Leikskólinn Rauðhóll</t>
  </si>
  <si>
    <t>Leikskólinn Reykjakot</t>
  </si>
  <si>
    <t>Leikskólinn Reynisholt</t>
  </si>
  <si>
    <t>Leikskólinn Rjúpnahæð</t>
  </si>
  <si>
    <t>Leikskólinn Rofaborg</t>
  </si>
  <si>
    <t>Leikskólinn Sæborg</t>
  </si>
  <si>
    <t>Leikskólinn Seljaborg</t>
  </si>
  <si>
    <t>Leikskólinn Seljakot</t>
  </si>
  <si>
    <t>Leikskólinn Seltjarnarnes</t>
  </si>
  <si>
    <t>Leikskólinn Sjónarhóll</t>
  </si>
  <si>
    <t>Leikskólinn Skarðashlíð</t>
  </si>
  <si>
    <t>Leikskólinn Skýjaborg</t>
  </si>
  <si>
    <t>Leikskólinn Smáralundur</t>
  </si>
  <si>
    <t>Leikskólinn Snæfellsbæjar</t>
  </si>
  <si>
    <t>Leikskólinn Sólborg, Ísafj.</t>
  </si>
  <si>
    <t>Leikskólinn Sólborg, Rvík</t>
  </si>
  <si>
    <t>Leikskólinn Sólhvörf</t>
  </si>
  <si>
    <t>Leikskólinn Sólvellir, Gr.fj.</t>
  </si>
  <si>
    <t>Leikskólinn Sólvellir, Seyðisfj.</t>
  </si>
  <si>
    <t>Leikskólinn Stakkaborg</t>
  </si>
  <si>
    <t>Leikskólinn Steinahlíð</t>
  </si>
  <si>
    <t>Leikskólinn Stekkjarás</t>
  </si>
  <si>
    <t>Leikskólinn Stykkishólmi</t>
  </si>
  <si>
    <t>Leikskólinn Suðurborg</t>
  </si>
  <si>
    <t>Leikskólinn Suðurvellir</t>
  </si>
  <si>
    <t>Leikskólinn Suður-Vík/Mánaland</t>
  </si>
  <si>
    <t>Leikskólinn Sunnuás</t>
  </si>
  <si>
    <t>Leikskólinn Sunnufold</t>
  </si>
  <si>
    <t>Leikskólinn Sunnuhvoll</t>
  </si>
  <si>
    <t>Leikskólinn Teigasel</t>
  </si>
  <si>
    <t>Leikskólinn Þingeyjarsveit Krílab</t>
  </si>
  <si>
    <t>Leikskólinn Tjarnarás</t>
  </si>
  <si>
    <t>Leikskólinn Tjarnarbær</t>
  </si>
  <si>
    <t>Leikskólinn Tjarnarborg/Öldukot</t>
  </si>
  <si>
    <t>Leikskólinn Tjarnarbrekka</t>
  </si>
  <si>
    <t>Leikskólinn Tjarnarsel</t>
  </si>
  <si>
    <t>Leikskólinn Tjarnarskógur</t>
  </si>
  <si>
    <t>Leikskólinn Tröllaborg</t>
  </si>
  <si>
    <t>Leikskólinn Tröllaborgir</t>
  </si>
  <si>
    <t>Leikskólinn Ugluklettur</t>
  </si>
  <si>
    <t>Leikskólinn Undraland, Hr.m.hr.</t>
  </si>
  <si>
    <t>Leikskólinn Undraland, Hverag.</t>
  </si>
  <si>
    <t>Leikskólinn Urðarhóll</t>
  </si>
  <si>
    <t>Leikskólinn Urriðaholtsskóli</t>
  </si>
  <si>
    <t>Leikskólinn Vallaból</t>
  </si>
  <si>
    <t>Leikskólinn Vallarsel</t>
  </si>
  <si>
    <t>Leikskólinn Vesturberg</t>
  </si>
  <si>
    <t>Leikskólinn Vesturborg</t>
  </si>
  <si>
    <t>Leikskólinn Vesturkot</t>
  </si>
  <si>
    <t>Leikskólinn Víðivellir</t>
  </si>
  <si>
    <t>Leikskólinn Víkin</t>
  </si>
  <si>
    <t>Leikskólinn Vinagerði</t>
  </si>
  <si>
    <t>Leikskólinn Vindheimar</t>
  </si>
  <si>
    <t>Leikskólinn Ylur</t>
  </si>
  <si>
    <t>Mánahvoll</t>
  </si>
  <si>
    <t>Öxarfjarðarskóli</t>
  </si>
  <si>
    <t>Raufarhafnarskóli - leikskóladeild</t>
  </si>
  <si>
    <t>Grand Total</t>
  </si>
  <si>
    <t>BEINN REKSTRARKOSTNAÐUR - enginn miðlægur kostnaður</t>
  </si>
  <si>
    <t>Einkaskólar undanskildir</t>
  </si>
  <si>
    <t>Fj.heilsdagsígilda haustið 2021</t>
  </si>
  <si>
    <t>Tölur um leikskóla sveitarfélaga 2021. Upphæðir í þús.kr.</t>
  </si>
  <si>
    <t>Skýringar neðst</t>
  </si>
  <si>
    <t>Leikskóli</t>
  </si>
  <si>
    <t>Leikskólabörn alls</t>
  </si>
  <si>
    <t>HEILSDAGSÍG</t>
  </si>
  <si>
    <t>Stg við uppeldi og menntun</t>
  </si>
  <si>
    <t>% leikskóla-
kennara</t>
  </si>
  <si>
    <t>% leikskólakennara og með aðra uppeldism.</t>
  </si>
  <si>
    <t>Leikskóla-kennarar (stg.)</t>
  </si>
  <si>
    <t>Önnur uppeldis-menntun (stg.)</t>
  </si>
  <si>
    <t>Ófaglærðir starfsmenn (stg.)</t>
  </si>
  <si>
    <t>Annað  (matseld,þrif, skrifstofa) stg.</t>
  </si>
  <si>
    <t>Samtals stöðugildi</t>
  </si>
  <si>
    <t>Tekjur</t>
  </si>
  <si>
    <t>Laun og launatengd gjöld</t>
  </si>
  <si>
    <t xml:space="preserve"> Innri húsaleiga (Eignasjóður)</t>
  </si>
  <si>
    <t>Annar rekstrarkostnaður (með innri leigu)</t>
  </si>
  <si>
    <t>Brúttó</t>
  </si>
  <si>
    <t>Nettó</t>
  </si>
  <si>
    <t>Brúttó kostn/hdig</t>
  </si>
  <si>
    <t>Brúttó -innri leiga/ hdig</t>
  </si>
  <si>
    <t>Nettó - innri leiga(hdig</t>
  </si>
  <si>
    <t>Launakostnaður
/HDIG</t>
  </si>
  <si>
    <t>Brúttó (-innri leiga) á mánuði á HDÍG (11 mán)</t>
  </si>
  <si>
    <t>Nettó (-innri leiga) á mánuði á HDÍG (11 mán)</t>
  </si>
  <si>
    <t>31 - 60</t>
  </si>
  <si>
    <t>0000 Reykjavíkurborg</t>
  </si>
  <si>
    <t>61 - 90</t>
  </si>
  <si>
    <t>91 - 120</t>
  </si>
  <si>
    <t>121 &gt;</t>
  </si>
  <si>
    <t>1000 Kópavogsbær</t>
  </si>
  <si>
    <t>1100 Seltjarnarnesbær</t>
  </si>
  <si>
    <t>&lt; 31</t>
  </si>
  <si>
    <t>1300 Garðabær</t>
  </si>
  <si>
    <t>1400 Hafnarfjarðarkaupstaður</t>
  </si>
  <si>
    <t>1604 Mosfellsbær</t>
  </si>
  <si>
    <t>2000 Reykjanesbær</t>
  </si>
  <si>
    <t>2300 Grindavíkurbær</t>
  </si>
  <si>
    <t>2506 Sveitarfélagið Vogar</t>
  </si>
  <si>
    <t>3000 Akraneskaupstaður</t>
  </si>
  <si>
    <t>3511 Hvalfjarðarsveit</t>
  </si>
  <si>
    <t>3609 Borgarbyggð</t>
  </si>
  <si>
    <t>3709 Grundarfjarðarbær</t>
  </si>
  <si>
    <t>3711 Stykkishólmsbær</t>
  </si>
  <si>
    <t>3714 Snæfellsbær</t>
  </si>
  <si>
    <t>3811 Dalabyggð</t>
  </si>
  <si>
    <t>4100 Bolungarvíkurkaupstaður</t>
  </si>
  <si>
    <t>4200 Ísafjarðarbær</t>
  </si>
  <si>
    <t>4502 Reykhólahreppur</t>
  </si>
  <si>
    <t>4604 Tálknafjarðarhreppur</t>
  </si>
  <si>
    <t>4607 Vesturbyggð</t>
  </si>
  <si>
    <t>4803 Súðavíkurhreppur</t>
  </si>
  <si>
    <t>4911 Strandabyggð</t>
  </si>
  <si>
    <t>5200 Sveitarfélagið Skagafjörður</t>
  </si>
  <si>
    <t>5508 Húnaþing vestra</t>
  </si>
  <si>
    <t xml:space="preserve">5604 Blönduósbær </t>
  </si>
  <si>
    <t>5612 Húnavatnshreppur</t>
  </si>
  <si>
    <t>6000 Akureyrarbær</t>
  </si>
  <si>
    <t>6100 Norðurþing</t>
  </si>
  <si>
    <t>6250 Fjallabyggð</t>
  </si>
  <si>
    <t>6400 Dalvíkurbyggð</t>
  </si>
  <si>
    <t>6513 Eyjafjarðarsveit</t>
  </si>
  <si>
    <t>6515 Hörgársveit</t>
  </si>
  <si>
    <t>6601 Svalbarðsstrandarhreppur</t>
  </si>
  <si>
    <t>6602 Grýtubakkahreppur</t>
  </si>
  <si>
    <t>6607 Skútustaðahreppur</t>
  </si>
  <si>
    <t>6612 Þingeyjarsveit</t>
  </si>
  <si>
    <t>6709 Langanesbyggð</t>
  </si>
  <si>
    <t>7300 Fjarðabyggð</t>
  </si>
  <si>
    <t>7400 Múlaþing</t>
  </si>
  <si>
    <t>7502 Vopnafjarðarhreppur</t>
  </si>
  <si>
    <t>8000 Vestmannaeyjabær</t>
  </si>
  <si>
    <t>8200 Sveitarfélagið Árborg</t>
  </si>
  <si>
    <t>8401 Sveitarfélagið Hornafjörður</t>
  </si>
  <si>
    <t>8508 Mýrdalshreppur</t>
  </si>
  <si>
    <t>8509 Skaftárhreppur</t>
  </si>
  <si>
    <t>8613 Rangárþing eystra</t>
  </si>
  <si>
    <t>8614 Rangárþing ytra</t>
  </si>
  <si>
    <t>8710 Hrunamannahreppur</t>
  </si>
  <si>
    <t>8716 Hveragerðisbær</t>
  </si>
  <si>
    <t>8719 Grímsnes- og Grafningshreppur</t>
  </si>
  <si>
    <t>8720 Skeiða- og Gnúpverjahreppur</t>
  </si>
  <si>
    <t>8721 Bláskógabyggð</t>
  </si>
  <si>
    <t>8722 Flóahreppur</t>
  </si>
  <si>
    <t>SAMTALS</t>
  </si>
  <si>
    <t>Laun/rekstrarkostn</t>
  </si>
  <si>
    <t xml:space="preserve">&lt; 31 </t>
  </si>
  <si>
    <t>Samtals leikskólar með færri en 31 hdig</t>
  </si>
  <si>
    <t xml:space="preserve">31 - 60 </t>
  </si>
  <si>
    <t>Samtals leikskólar með 31 - 60 hdig</t>
  </si>
  <si>
    <t>Samtals leikskólar með 61 - 90 hdig</t>
  </si>
  <si>
    <t xml:space="preserve">91 - 120 </t>
  </si>
  <si>
    <t>Samtals leikskólar með 91 -120 hdig</t>
  </si>
  <si>
    <t xml:space="preserve">121 &gt; </t>
  </si>
  <si>
    <t>Samtals leikskólar með fleiri en 120 hdig</t>
  </si>
  <si>
    <t>Samtals allir leikskólar sveitarfélaga</t>
  </si>
  <si>
    <t xml:space="preserve">Samreknir leikskólar með færri en 31 hdig </t>
  </si>
  <si>
    <t>Samreknir leikskólar með 31-60 hdig</t>
  </si>
  <si>
    <t>Samreknir leikskólar  með 91 - 120 hdig</t>
  </si>
  <si>
    <t>Samreknir leikskólar með fleiri en 120 hdig</t>
  </si>
  <si>
    <t xml:space="preserve">Samtals </t>
  </si>
  <si>
    <t xml:space="preserve">Samreknir leikskólar alls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</si>
</sst>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Optima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2" fillId="0" borderId="0" xfId="0" applyFont="1"/>
    <xf numFmtId="164" fontId="2" fillId="2" borderId="0" xfId="0" applyNumberFormat="1" applyFont="1" applyFill="1"/>
    <xf numFmtId="0" fontId="2" fillId="2" borderId="0" xfId="0" applyFont="1" applyFill="1"/>
    <xf numFmtId="164" fontId="2" fillId="0" borderId="0" xfId="0" applyNumberFormat="1" applyFont="1"/>
    <xf numFmtId="164" fontId="0" fillId="0" borderId="0" xfId="0" applyNumberFormat="1"/>
    <xf numFmtId="3" fontId="0" fillId="0" borderId="0" xfId="0" applyNumberFormat="1"/>
    <xf numFmtId="0" fontId="7" fillId="0" borderId="0" xfId="0" applyFont="1"/>
    <xf numFmtId="165" fontId="0" fillId="0" borderId="0" xfId="0" applyNumberFormat="1"/>
    <xf numFmtId="9" fontId="0" fillId="0" borderId="0" xfId="1" applyFont="1" applyFill="1"/>
    <xf numFmtId="9" fontId="0" fillId="0" borderId="0" xfId="1" applyFont="1"/>
    <xf numFmtId="0" fontId="2" fillId="0" borderId="2" xfId="0" applyFont="1" applyBorder="1"/>
    <xf numFmtId="0" fontId="0" fillId="3" borderId="0" xfId="0" applyFill="1"/>
    <xf numFmtId="165" fontId="0" fillId="3" borderId="0" xfId="0" applyNumberFormat="1" applyFill="1"/>
    <xf numFmtId="9" fontId="0" fillId="3" borderId="0" xfId="1" applyFont="1" applyFill="1"/>
    <xf numFmtId="3" fontId="0" fillId="3" borderId="0" xfId="0" applyNumberFormat="1" applyFill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164" fontId="6" fillId="5" borderId="1" xfId="2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9" fontId="0" fillId="0" borderId="4" xfId="1" applyFont="1" applyFill="1" applyBorder="1"/>
    <xf numFmtId="3" fontId="0" fillId="0" borderId="4" xfId="0" applyNumberFormat="1" applyBorder="1"/>
    <xf numFmtId="3" fontId="0" fillId="0" borderId="5" xfId="0" applyNumberFormat="1" applyBorder="1"/>
    <xf numFmtId="0" fontId="0" fillId="3" borderId="6" xfId="0" applyFill="1" applyBorder="1"/>
    <xf numFmtId="9" fontId="0" fillId="3" borderId="0" xfId="1" applyFont="1" applyFill="1" applyBorder="1"/>
    <xf numFmtId="3" fontId="0" fillId="3" borderId="7" xfId="0" applyNumberFormat="1" applyFill="1" applyBorder="1"/>
    <xf numFmtId="0" fontId="0" fillId="0" borderId="6" xfId="0" applyBorder="1"/>
    <xf numFmtId="9" fontId="0" fillId="0" borderId="0" xfId="1" applyFont="1" applyFill="1" applyBorder="1"/>
    <xf numFmtId="3" fontId="0" fillId="0" borderId="7" xfId="0" applyNumberFormat="1" applyBorder="1"/>
    <xf numFmtId="0" fontId="2" fillId="3" borderId="8" xfId="0" applyFont="1" applyFill="1" applyBorder="1"/>
    <xf numFmtId="0" fontId="2" fillId="3" borderId="2" xfId="0" applyFont="1" applyFill="1" applyBorder="1"/>
    <xf numFmtId="165" fontId="2" fillId="3" borderId="2" xfId="0" applyNumberFormat="1" applyFont="1" applyFill="1" applyBorder="1"/>
    <xf numFmtId="9" fontId="2" fillId="3" borderId="2" xfId="1" applyFont="1" applyFill="1" applyBorder="1"/>
    <xf numFmtId="3" fontId="2" fillId="3" borderId="2" xfId="0" applyNumberFormat="1" applyFont="1" applyFill="1" applyBorder="1"/>
    <xf numFmtId="3" fontId="2" fillId="3" borderId="9" xfId="0" applyNumberFormat="1" applyFont="1" applyFill="1" applyBorder="1"/>
    <xf numFmtId="0" fontId="2" fillId="0" borderId="8" xfId="0" applyFont="1" applyBorder="1"/>
    <xf numFmtId="165" fontId="2" fillId="0" borderId="2" xfId="0" applyNumberFormat="1" applyFont="1" applyBorder="1"/>
    <xf numFmtId="9" fontId="2" fillId="0" borderId="2" xfId="1" applyFont="1" applyFill="1" applyBorder="1"/>
    <xf numFmtId="3" fontId="2" fillId="0" borderId="2" xfId="0" applyNumberFormat="1" applyFont="1" applyBorder="1"/>
    <xf numFmtId="3" fontId="2" fillId="0" borderId="9" xfId="0" applyNumberFormat="1" applyFont="1" applyBorder="1"/>
    <xf numFmtId="0" fontId="0" fillId="3" borderId="3" xfId="0" applyFill="1" applyBorder="1"/>
    <xf numFmtId="0" fontId="0" fillId="3" borderId="4" xfId="0" applyFill="1" applyBorder="1"/>
    <xf numFmtId="165" fontId="0" fillId="3" borderId="4" xfId="0" applyNumberFormat="1" applyFill="1" applyBorder="1"/>
    <xf numFmtId="9" fontId="0" fillId="3" borderId="4" xfId="1" applyFont="1" applyFill="1" applyBorder="1"/>
    <xf numFmtId="3" fontId="0" fillId="3" borderId="4" xfId="0" applyNumberFormat="1" applyFill="1" applyBorder="1"/>
    <xf numFmtId="3" fontId="0" fillId="3" borderId="5" xfId="0" applyNumberFormat="1" applyFill="1" applyBorder="1"/>
    <xf numFmtId="0" fontId="2" fillId="3" borderId="10" xfId="0" applyFont="1" applyFill="1" applyBorder="1"/>
    <xf numFmtId="0" fontId="2" fillId="3" borderId="11" xfId="0" applyFont="1" applyFill="1" applyBorder="1"/>
    <xf numFmtId="165" fontId="2" fillId="3" borderId="11" xfId="0" applyNumberFormat="1" applyFont="1" applyFill="1" applyBorder="1"/>
    <xf numFmtId="9" fontId="2" fillId="3" borderId="11" xfId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</cellXfs>
  <cellStyles count="3">
    <cellStyle name="Normal" xfId="0" builtinId="0"/>
    <cellStyle name="Normal_Sheet1" xfId="2" xr:uid="{998747EF-564A-4229-8F2C-69D1290BD85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561975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1A5B5D-1A20-408B-B0A3-F5B448800033}"/>
            </a:ext>
          </a:extLst>
        </xdr:cNvPr>
        <xdr:cNvSpPr txBox="1"/>
      </xdr:nvSpPr>
      <xdr:spPr>
        <a:xfrm>
          <a:off x="6210300" y="457200"/>
          <a:ext cx="11877675" cy="609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231</xdr:row>
      <xdr:rowOff>0</xdr:rowOff>
    </xdr:from>
    <xdr:to>
      <xdr:col>16</xdr:col>
      <xdr:colOff>370647</xdr:colOff>
      <xdr:row>234</xdr:row>
      <xdr:rowOff>21949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1CD982-F983-490F-A5BB-91C42F5B5341}"/>
            </a:ext>
          </a:extLst>
        </xdr:cNvPr>
        <xdr:cNvSpPr txBox="1"/>
      </xdr:nvSpPr>
      <xdr:spPr>
        <a:xfrm>
          <a:off x="857250" y="44881800"/>
          <a:ext cx="13229397" cy="593449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Skýringar: Gögn</a:t>
          </a:r>
          <a:r>
            <a:rPr lang="is-IS" sz="1050" b="0" i="0" u="none" strike="noStrike" baseline="0">
              <a:solidFill>
                <a:srgbClr val="000000"/>
              </a:solidFill>
              <a:effectLst/>
              <a:latin typeface="+mn-lt"/>
            </a:rPr>
            <a:t> frá árinu 2021. Allar upphæðir í þús.kr.</a:t>
          </a:r>
          <a:r>
            <a:rPr lang="is-IS" sz="1050"/>
            <a:t> </a:t>
          </a:r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¹Heilsdagsígildi. Heilsdagsígildi eru reiknuð þannig að dvalartími í 4 klst jafngildir hálfu hdig, dvalartími í 5 klst.=0,625 hdig og 6 klst.=0,75</a:t>
          </a:r>
          <a:r>
            <a:rPr lang="is-IS" sz="1050"/>
            <a:t> hdig, 7 klst.=0,875 hdig, 8 klst. viðvera reiknast sem eitt  hdig og 9 klst. viðvera reiknast sem 1,125 hdig. ²Stærð skóla fer eftir fjölda</a:t>
          </a:r>
          <a:r>
            <a:rPr lang="is-IS" sz="1050" baseline="0"/>
            <a:t> heilsdagsígilda.</a:t>
          </a:r>
          <a:endParaRPr lang="is-I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561975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61EABF-EE10-42ED-B20C-7B8B66FF022E}"/>
            </a:ext>
          </a:extLst>
        </xdr:cNvPr>
        <xdr:cNvSpPr txBox="1"/>
      </xdr:nvSpPr>
      <xdr:spPr>
        <a:xfrm>
          <a:off x="5524500" y="457200"/>
          <a:ext cx="13211175" cy="609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0</xdr:colOff>
      <xdr:row>229</xdr:row>
      <xdr:rowOff>0</xdr:rowOff>
    </xdr:from>
    <xdr:to>
      <xdr:col>15</xdr:col>
      <xdr:colOff>723072</xdr:colOff>
      <xdr:row>232</xdr:row>
      <xdr:rowOff>21949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63E4C3-ABCB-4E59-B292-08A74E2068E9}"/>
            </a:ext>
          </a:extLst>
        </xdr:cNvPr>
        <xdr:cNvSpPr txBox="1"/>
      </xdr:nvSpPr>
      <xdr:spPr>
        <a:xfrm>
          <a:off x="3228975" y="44691300"/>
          <a:ext cx="13229397" cy="593449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Skýringar: Gögn</a:t>
          </a:r>
          <a:r>
            <a:rPr lang="is-IS" sz="1050" b="0" i="0" u="none" strike="noStrike" baseline="0">
              <a:solidFill>
                <a:srgbClr val="000000"/>
              </a:solidFill>
              <a:effectLst/>
              <a:latin typeface="+mn-lt"/>
            </a:rPr>
            <a:t> frá árinu 2020. Allar upphæðir í þús.kr.</a:t>
          </a:r>
          <a:r>
            <a:rPr lang="is-IS" sz="1050"/>
            <a:t> </a:t>
          </a:r>
          <a:r>
            <a:rPr lang="is-IS" sz="1050" b="0" i="0" u="none" strike="noStrike">
              <a:solidFill>
                <a:srgbClr val="000000"/>
              </a:solidFill>
              <a:effectLst/>
              <a:latin typeface="+mn-lt"/>
            </a:rPr>
            <a:t>¹Heilsdagsígildi. Heilsdagsígildi eru reiknuð þannig að dvalartími í 4 klst jafngildir hálfu hdig, dvalartími í 5 klst.=0,625 hdig og 6 klst.=0,75</a:t>
          </a:r>
          <a:r>
            <a:rPr lang="is-IS" sz="1050"/>
            <a:t> hdig, 7 klst.=0,875 hdig, 8 klst. viðvera reiknast sem eitt  hdig og 9 klst. viðvera reiknast sem 1,125 hdig. ²Stærð skóla fer eftir fjölda</a:t>
          </a:r>
          <a:r>
            <a:rPr lang="is-IS" sz="1050" baseline="0"/>
            <a:t> heilsdagsígilda.  Þar sem kostnaður hefur ekki verið bókfærður á skólastofnanir er þeim sleppt í þessu yfirliti.</a:t>
          </a:r>
          <a:endParaRPr lang="is-IS" sz="10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15</xdr:col>
      <xdr:colOff>561975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D6C223-7DE6-4FDB-B9C8-44AA6AB32B6E}"/>
            </a:ext>
          </a:extLst>
        </xdr:cNvPr>
        <xdr:cNvSpPr txBox="1"/>
      </xdr:nvSpPr>
      <xdr:spPr>
        <a:xfrm>
          <a:off x="5524500" y="457200"/>
          <a:ext cx="13211175" cy="609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algerður Freyja Ágústsdóttir" id="{ECCCE8D2-CA14-440F-AD07-B9AA424EE56F}" userId="S::valgerdur@samband.is::eb29cb23-c7d7-4925-a5a4-36a4a42c68f2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gerður Freyja Ágústsdóttir" refreshedDate="44915.460256481485" createdVersion="8" refreshedVersion="8" minRefreshableVersion="3" recordCount="216" xr:uid="{A4FBF82C-C11F-4EFD-8E8D-AB7ADA51CEA7}">
  <cacheSource type="worksheet">
    <worksheetSource ref="A8:Y224" sheet="Grunntafla"/>
  </cacheSource>
  <cacheFields count="25">
    <cacheField name="Stærð leikskóla" numFmtId="0">
      <sharedItems count="5">
        <s v="31 - 60"/>
        <s v="61 - 90"/>
        <s v="91 - 120"/>
        <s v="121 &gt;"/>
        <s v="&lt; 31"/>
      </sharedItems>
    </cacheField>
    <cacheField name="Sveitarfélag" numFmtId="0">
      <sharedItems count="54">
        <s v="0000 Reykjavíkurborg"/>
        <s v="1000 Kópavogsbær"/>
        <s v="1100 Seltjarnarnesbær"/>
        <s v="1300 Garðabær"/>
        <s v="1400 Hafnarfjarðarkaupstaður"/>
        <s v="1604 Mosfellsbær"/>
        <s v="2000 Reykjanesbær"/>
        <s v="2300 Grindavíkurbær"/>
        <s v="2506 Sveitarfélagið Vogar"/>
        <s v="3000 Akraneskaupstaður"/>
        <s v="3511 Hvalfjarðarsveit"/>
        <s v="3609 Borgarbyggð"/>
        <s v="3709 Grundarfjarðarbær"/>
        <s v="3711 Stykkishólmsbær"/>
        <s v="3714 Snæfellsbær"/>
        <s v="3811 Dalabyggð"/>
        <s v="4100 Bolungarvíkurkaupstaður"/>
        <s v="4200 Ísafjarðarbær"/>
        <s v="4502 Reykhólahreppur"/>
        <s v="4604 Tálknafjarðarhreppur"/>
        <s v="4607 Vesturbyggð"/>
        <s v="4803 Súðavíkurhreppur"/>
        <s v="4911 Strandabyggð"/>
        <s v="5200 Sveitarfélagið Skagafjörður"/>
        <s v="5508 Húnaþing vestra"/>
        <s v="5604 Blönduósbær "/>
        <s v="5612 Húnavatnshreppur"/>
        <s v="6000 Akureyrarbær"/>
        <s v="6100 Norðurþing"/>
        <s v="6250 Fjallabyggð"/>
        <s v="6400 Dalvíkurbyggð"/>
        <s v="6513 Eyjafjarðarsveit"/>
        <s v="6515 Hörgársveit"/>
        <s v="6601 Svalbarðsstrandarhreppur"/>
        <s v="6602 Grýtubakkahreppur"/>
        <s v="6607 Skútustaðahreppur"/>
        <s v="6612 Þingeyjarsveit"/>
        <s v="6709 Langanesbyggð"/>
        <s v="7300 Fjarðabyggð"/>
        <s v="7400 Múlaþing"/>
        <s v="7502 Vopnafjarðarhreppur"/>
        <s v="8000 Vestmannaeyjabær"/>
        <s v="8200 Sveitarfélagið Árborg"/>
        <s v="8401 Sveitarfélagið Hornafjörður"/>
        <s v="8508 Mýrdalshreppur"/>
        <s v="8509 Skaftárhreppur"/>
        <s v="8613 Rangárþing eystra"/>
        <s v="8614 Rangárþing ytra"/>
        <s v="8710 Hrunamannahreppur"/>
        <s v="8716 Hveragerðisbær"/>
        <s v="8719 Grímsnes- og Grafningshreppur"/>
        <s v="8720 Skeiða- og Gnúpverjahreppur"/>
        <s v="8721 Bláskógabyggð"/>
        <s v="8722 Flóahreppur"/>
      </sharedItems>
    </cacheField>
    <cacheField name="Leikskóli" numFmtId="0">
      <sharedItems count="216">
        <s v="Leikskólinn Bakkaberg"/>
        <s v="Leikskólinn Funaborg"/>
        <s v="Leikskólinn Brákarborg"/>
        <s v="Leikskólinn Hólaborg"/>
        <s v="Leikskólinn Garðaborg"/>
        <s v="Leikskólinn Seljaborg"/>
        <s v="Leikskólinn Rauðaborg"/>
        <s v="Leikskólinn Steinahlíð"/>
        <s v="Leikskólinn Ösp"/>
        <s v="Leikskólinn Ártúnsskóli"/>
        <s v="Leikskólinn Sæborg"/>
        <s v="Leikskólinn Kvistaborg"/>
        <s v="Leikskólinn Árborg"/>
        <s v="Leikskólinn Blásalir"/>
        <s v="Leikskólinn Vinagerði"/>
        <s v="Leikskólinn Heiðarborg"/>
        <s v="Leikskólinn Hraunborg, Rvík"/>
        <s v="Leikskólinn Vesturborg"/>
        <s v="Leikskólinn Brekkuborg"/>
        <s v="Leikskólinn Stakkaborg"/>
        <s v="Leikskólinn Grandaborg"/>
        <s v="Leikskólinn Klettaborg, Rvík"/>
        <s v="Leikskólinn Klambrar"/>
        <s v="Leikskólinn Gullborg"/>
        <s v="Leikskólinn Engjaborg"/>
        <s v="Leikskólinn Fífuborg"/>
        <s v="Leikskólinn Sólborg, Rvík"/>
        <s v="Leikskólinn Grænaborg"/>
        <s v="Leikskólinn Nóaborg"/>
        <s v="Leikskólinn Tjarnarborg/Öldukot"/>
        <s v="Leikskólinn Ægisborg"/>
        <s v="Leikskólinn Lyngheimar"/>
        <s v="Leikskólinn Reynisholt"/>
        <s v="Leikskólinn Múlaborg"/>
        <s v="Leikskólinn Álftaborg"/>
        <s v="Leikskólinn Seljakot"/>
        <s v="Leikskólinn Laufskálar"/>
        <s v="Leikskólinn Hamrar"/>
        <s v="Leikskólinn Hagaborg"/>
        <s v="Leikskólinn Hulduheimar"/>
        <s v="Leikskólinn Jörfi"/>
        <s v="Leikskólinn Holt"/>
        <s v="Leikskólinn Maríuborg"/>
        <s v="Leikskólinn Sunnufold"/>
        <s v="Leikskólinn Rofaborg"/>
        <s v="Leikskólinn Drafnarborg/Dvergasteinn"/>
        <s v="Leikskólinn Austurborg"/>
        <s v="Leikskólinn Hlíð"/>
        <s v="Leikskólinn Bakkaborg"/>
        <s v="Leikskólinn Borg"/>
        <s v="Leikskólinn Suðurborg"/>
        <s v="Leikskólinn Geislabaugur"/>
        <s v="Leikskólinn Jöklaborg"/>
        <s v="Leikskólinn Furuskógur"/>
        <s v="Leikskólinn Hof"/>
        <s v="Leikskólinn Miðborg"/>
        <s v="Leikskólinn Bjartahlíð"/>
        <s v="Leikskólinn Hálsaskógur"/>
        <s v="Leikskólinn Sunnuás"/>
        <s v="Leikskólinn Laugasól"/>
        <s v="Leikskólinn Langholt"/>
        <s v="Leikskólinn Dalskóli"/>
        <s v="Leikskólinn Rauðhóll"/>
        <s v="Leikskólinn Grænatún"/>
        <s v="Leikskólinn Kópasteinn"/>
        <s v="Leikskólinn Fagrabrekka"/>
        <s v="Leikskólinn Furugrund"/>
        <s v="Leikskólinn Álfatún"/>
        <s v="Leikskólinn Kópahvoll"/>
        <s v="Leikskólinn Austurkór"/>
        <s v="Leikskólinn Dalur"/>
        <s v="Leikskólinn Álfaheiði"/>
        <s v="Leikskólinn Arnarsmári"/>
        <s v="Leikskólinn Efstihjalli"/>
        <s v="Leikskólinn Núpur"/>
        <s v="Leikskólinn Marbakki"/>
        <s v="Leikskólinn Fífusalir"/>
        <s v="Leikskólinn Rjúpnahæð"/>
        <s v="Leikskólinn Sólhvörf"/>
        <s v="Leikskólinn Lækur"/>
        <s v="Leikskólinn Urðarhóll"/>
        <s v="Leikskólinn Baugur"/>
        <s v="Leikskólinn Seltjarnarnes"/>
        <s v="Leikskólinn Flataskóli"/>
        <s v="Leikskólinn Sunnuhvoll"/>
        <s v="Mánahvoll"/>
        <s v="Leikskólinn Hæðarból"/>
        <s v="Leikskólinn Holtakot"/>
        <s v="Leikskólinn Kirkjuból"/>
        <s v="Leikskólinn Lundaból"/>
        <s v="Leikskólinn Bæjarból"/>
        <s v="Leikskólinn Akrar"/>
        <s v="Leikskólinn Krakkakot"/>
        <s v="Leikskólinn Urriðaholtsskóli"/>
        <s v="Leikskólinn Hörðuvellir"/>
        <s v="Leikskólinn Vesturkot"/>
        <s v="Leikskólinn Bjarkalundur"/>
        <s v="Leikskólinn Smáralundur"/>
        <s v="Leikskólinn Álfaberg"/>
        <s v="Leikskólinn Álfasteinn, Hafn.fj."/>
        <s v="Leikskólinn Víðivellir"/>
        <s v="Leikskólinn Arnarberg"/>
        <s v="Leikskólinn Skarðashlíð"/>
        <s v="Leikskólinn Tjarnarás"/>
        <s v="Leikskólinn Hlíðarendi, Hafn.fj."/>
        <s v="Leikskólinn Hamravellir"/>
        <s v="Leikskólinn Hraunvellir"/>
        <s v="Leikskólinn Hlíðarberg"/>
        <s v="Leikskólinn Norðurberg"/>
        <s v="Leikskólinn Hvammur"/>
        <s v="Leikskólinn Stekkjarás"/>
        <s v="Leikskólinn Helgafellsskóli"/>
        <s v="Leikskólinn Hlíð, Mosf."/>
        <s v="Leikskólinn Hlaðhamrar"/>
        <s v="Leikskólinn Reykjakot"/>
        <s v="Leikskólinn Hulduberg"/>
        <s v="Leikskólinn Krikaskóli"/>
        <s v="Leikskólinn Leirvogstunguskóli"/>
        <s v="Leikskólinn Höfðaberg"/>
        <s v="Leikskólinn Tjarnarsel"/>
        <s v="Leikskóladeild Stapaskóli"/>
        <s v="Leikskólinn Holt, Rnes"/>
        <s v="Leikskólinn Garðasel, Rnes"/>
        <s v="Leikskólinn Heiðarsel"/>
        <s v="Leikskólinn Vesturberg"/>
        <s v="Leikskólinn Hjallatún"/>
        <s v="Leikskólinn Laut"/>
        <s v="Leikskólinn Suðurvellir"/>
        <s v="Leikskólinn Teigasel"/>
        <s v="Leikskólinn Garðasel Ak.nes"/>
        <s v="Leikskólinn Vallarsel"/>
        <s v="Leikskólinn Akrasel"/>
        <s v="Leikskólinn Skýjaborg"/>
        <s v="Leikskólinn Hnoðraból"/>
        <s v="Leikskólinn Andabær"/>
        <s v="Leikskólinn Klettaborg, Borgarb."/>
        <s v="Leikskólinn Ugluklettur"/>
        <s v="5 ára deild Grundafjarðarskóla"/>
        <s v="Leikskólinn Sólvellir, Gr.fj."/>
        <s v="Leikskólinn Stykkishólmi"/>
        <s v="Leikskólinn Snæfellsbæjar"/>
        <s v="Leikskólinn Auðarskóli"/>
        <s v="Leikskólinn Glaðheimar, Bol.v.."/>
        <s v="Leikskólinn Grænigarður"/>
        <s v="Leikskólinn Tjarnarbær"/>
        <s v="Leikskólinn Laufás"/>
        <s v="Leikskólinn Sólborg, Ísafj."/>
        <s v="Leikskólinn Hólabær"/>
        <s v="Leikskólinn Vindheimar"/>
        <s v="Leikskólinn Tjarnarbrekka"/>
        <s v="Leikskólinn Araklettur"/>
        <s v="Leikskólinn Kofrasel"/>
        <s v="Leikskólinn Lækjarbrekka"/>
        <s v="Leikskólinn Tröllaborg"/>
        <s v="Leikskólinn Birkilundur"/>
        <s v="Leikskólinn Ársalir"/>
        <s v="Leikskólinn Ásgarður"/>
        <s v="Leikskólinn Barnabær"/>
        <s v="Leikskólinn Vallaból"/>
        <s v="Leikskólinn á Hrísey"/>
        <s v="Leikskólinn Iðavöllur"/>
        <s v="Leikskólinn Hulduheimar, Ak.eyri"/>
        <s v="Leikskólinn Tröllaborgir"/>
        <s v="Leikskólinn Kiðagil"/>
        <s v="Leikskólinn Krógaból"/>
        <s v="Klappir?"/>
        <s v="Leikskólinn Naustatjörn"/>
        <s v="Leikskólinn Lundarsel/Pálmholt"/>
        <s v="Raufarhafnarskóli - leikskóladeild"/>
        <s v="Öxarfjarðarskóli"/>
        <s v="Leikskólinn Grænuvellir"/>
        <s v="Leikskólinn Fjallabyggð"/>
        <s v="Árskógarskóli"/>
        <s v="Leikskólinn Dalvíkurbyggð"/>
        <s v="Leikskólinn Hrafnagilsskóli"/>
        <s v="Leikskólinn Álfasteinn"/>
        <s v="Leikskólinn Álfaborg, Sv.st.hr."/>
        <s v="Leikskólinn Krummafótur"/>
        <s v="Leikskólinn Ylur"/>
        <s v="Barnaborg "/>
        <s v="Leikskólinn Þingeyjarsveit Krílab"/>
        <s v="Leikskólinn Barnaból"/>
        <s v="Leikskólinn Breiðdals- og Stöðvarfj.skóli"/>
        <s v="Leikskólinn Kæribær, Fj.b."/>
        <s v="Leikskólinn Dalborg"/>
        <s v="Leikskólinn Eyrarvellir/Sólvellir"/>
        <s v="Leikskólinn Lyngholt"/>
        <s v="Leikskólinn Brúarás"/>
        <s v="Leikskólinn Bjarkatún Djúpavogi"/>
        <s v="Leikskólinn Sólvellir, Seyðisfj."/>
        <s v="Leikskólinn Hádegishöfði"/>
        <s v="Leikskólinn Tjarnarskógur"/>
        <s v="Leikskólinn Brekkubær"/>
        <s v="Leikskólinn Víkin"/>
        <s v="Leikskólinn Kirkjugerði"/>
        <s v="Goðheimar"/>
        <s v="Leikskólinn Brimver / Æskukot"/>
        <s v="Leikskólinn Hulduheimar, Árb."/>
        <s v="Leikskólinn Álfheimar"/>
        <s v="Leikskólinn Jötunheimar"/>
        <s v="Leikskólinn Árbær"/>
        <s v="Leikskóladeild Hofgarði"/>
        <s v="Leikskólinn Sjónarhóll"/>
        <s v="Leikskólinn Suður-Vík/Mánaland"/>
        <s v="Leikskólinn Kæribær"/>
        <s v="Leikskólinn Örk"/>
        <s v="Leikskólinn Laugalandi"/>
        <s v="Leikskólinn Heklukot"/>
        <s v="Leikskólinn Undraland, Hr.m.hr."/>
        <s v="Leikskólinn Óskaland"/>
        <s v="Leikskólinn Undraland, Hverag."/>
        <s v="Leikskólinn Kerhólsskóli"/>
        <s v="Leikskólinn Leikholt"/>
        <s v="Leikskólinn Bláskógaskóli"/>
        <s v="Leikskólinn Álfaborg"/>
        <s v="Leikskólinn Krakkaborg"/>
      </sharedItems>
    </cacheField>
    <cacheField name="Leikskólabörn alls" numFmtId="0">
      <sharedItems containsSemiMixedTypes="0" containsString="0" containsNumber="1" containsInteger="1" minValue="3" maxValue="217"/>
    </cacheField>
    <cacheField name="HEILSDAGSÍG" numFmtId="165">
      <sharedItems containsSemiMixedTypes="0" containsString="0" containsNumber="1" minValue="2.5" maxValue="220.5"/>
    </cacheField>
    <cacheField name="Stg við uppeldi og menntun" numFmtId="165">
      <sharedItems containsSemiMixedTypes="0" containsString="0" containsNumber="1" minValue="2" maxValue="71.8"/>
    </cacheField>
    <cacheField name="% leikskóla-_x000a_kennara" numFmtId="9">
      <sharedItems containsSemiMixedTypes="0" containsString="0" containsNumber="1" minValue="0" maxValue="0.74137931034482762"/>
    </cacheField>
    <cacheField name="% leikskólakennara og með aðra uppeldism." numFmtId="9">
      <sharedItems containsSemiMixedTypes="0" containsString="0" containsNumber="1" minValue="0.1111111111111111" maxValue="0.95867768595041336"/>
    </cacheField>
    <cacheField name="Leikskóla-kennarar (stg.)" numFmtId="165">
      <sharedItems containsSemiMixedTypes="0" containsString="0" containsNumber="1" minValue="0" maxValue="20.09"/>
    </cacheField>
    <cacheField name="Önnur uppeldis-menntun (stg.)" numFmtId="165">
      <sharedItems containsSemiMixedTypes="0" containsString="0" containsNumber="1" minValue="0" maxValue="22.7"/>
    </cacheField>
    <cacheField name="Ófaglærðir starfsmenn (stg.)" numFmtId="165">
      <sharedItems containsSemiMixedTypes="0" containsString="0" containsNumber="1" minValue="0.1" maxValue="38.74"/>
    </cacheField>
    <cacheField name="Annað  (matseld,þrif, skrifstofa) stg." numFmtId="165">
      <sharedItems containsSemiMixedTypes="0" containsString="0" containsNumber="1" minValue="0" maxValue="4.5"/>
    </cacheField>
    <cacheField name="Samtals stöðugildi" numFmtId="165">
      <sharedItems containsSemiMixedTypes="0" containsString="0" containsNumber="1" minValue="2.2400000000000002" maxValue="72.67"/>
    </cacheField>
    <cacheField name="Tekjur" numFmtId="3">
      <sharedItems containsSemiMixedTypes="0" containsString="0" containsNumber="1" minValue="-88905.918000000005" maxValue="0"/>
    </cacheField>
    <cacheField name="Laun og launatengd gjöld" numFmtId="3">
      <sharedItems containsSemiMixedTypes="0" containsString="0" containsNumber="1" minValue="0" maxValue="669858.25800000003"/>
    </cacheField>
    <cacheField name=" Innri húsaleiga (Eignasjóður)" numFmtId="3">
      <sharedItems containsSemiMixedTypes="0" containsString="0" containsNumber="1" minValue="0" maxValue="146826.147"/>
    </cacheField>
    <cacheField name="Annar rekstrarkostnaður (með innri leigu)" numFmtId="3">
      <sharedItems containsSemiMixedTypes="0" containsString="0" containsNumber="1" minValue="0" maxValue="200947.58300000001"/>
    </cacheField>
    <cacheField name="Brúttó" numFmtId="3">
      <sharedItems containsSemiMixedTypes="0" containsString="0" containsNumber="1" minValue="0" maxValue="833077.625"/>
    </cacheField>
    <cacheField name="Nettó" numFmtId="3">
      <sharedItems containsSemiMixedTypes="0" containsString="0" containsNumber="1" minValue="0" maxValue="751845.31400000001"/>
    </cacheField>
    <cacheField name="Brúttó kostn/hdig" numFmtId="3">
      <sharedItems containsSemiMixedTypes="0" containsString="0" containsNumber="1" minValue="0" maxValue="7366.8316136363637"/>
    </cacheField>
    <cacheField name="Brúttó -innri leiga/ hdig" numFmtId="3">
      <sharedItems containsSemiMixedTypes="0" containsString="0" containsNumber="1" minValue="0" maxValue="7086.0096136363636"/>
    </cacheField>
    <cacheField name="Nettó - innri leiga(hdig" numFmtId="3">
      <sharedItems containsSemiMixedTypes="0" containsString="0" containsNumber="1" minValue="0" maxValue="6813.6764090909091"/>
    </cacheField>
    <cacheField name="Launakostnaður_x000a_/HDIG" numFmtId="3">
      <sharedItems containsSemiMixedTypes="0" containsString="0" containsNumber="1" minValue="0" maxValue="5914.919496062992"/>
    </cacheField>
    <cacheField name="Brúttó (-innri leiga) á mánuði á HDÍG (11 mán)" numFmtId="3">
      <sharedItems containsSemiMixedTypes="0" containsString="0" containsNumber="1" minValue="0" maxValue="644.18269214876034"/>
    </cacheField>
    <cacheField name="Nettó (-innri leiga) á mánuði á HDÍG (11 mán)" numFmtId="3">
      <sharedItems containsSemiMixedTypes="0" containsString="0" containsNumber="1" minValue="0" maxValue="619.425128099173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x v="0"/>
    <x v="0"/>
    <x v="0"/>
    <n v="38"/>
    <n v="38"/>
    <n v="12.309999999999999"/>
    <n v="0.2437043054427295"/>
    <n v="0.40617384240454918"/>
    <n v="3"/>
    <n v="2"/>
    <n v="7.31"/>
    <n v="1"/>
    <n v="13.31"/>
    <n v="-10584.448"/>
    <n v="99650.271999999997"/>
    <n v="18003.417000000001"/>
    <n v="25974.891"/>
    <n v="125625.163"/>
    <n v="115040.715"/>
    <n v="3305.9253421052631"/>
    <n v="2832.1512105263159"/>
    <n v="2553.6131052631576"/>
    <n v="2622.3755789473685"/>
    <n v="257.46829186602872"/>
    <n v="232.14664593301433"/>
  </r>
  <r>
    <x v="0"/>
    <x v="0"/>
    <x v="1"/>
    <n v="43"/>
    <n v="44"/>
    <n v="14.32"/>
    <n v="0.40782122905027929"/>
    <n v="0.59636871508379885"/>
    <n v="5.84"/>
    <n v="2.7"/>
    <n v="5.78"/>
    <n v="0.9"/>
    <n v="15.22"/>
    <n v="-11982.661"/>
    <n v="129024.356"/>
    <n v="12356.168"/>
    <n v="195116.23499999999"/>
    <n v="324140.59100000001"/>
    <n v="312157.93"/>
    <n v="7366.8316136363637"/>
    <n v="7086.0096136363636"/>
    <n v="6813.6764090909091"/>
    <n v="2932.3717272727272"/>
    <n v="644.18269214876034"/>
    <n v="619.42512809917355"/>
  </r>
  <r>
    <x v="0"/>
    <x v="0"/>
    <x v="2"/>
    <n v="44"/>
    <n v="45.625"/>
    <n v="14.77"/>
    <n v="0.45836154366960052"/>
    <n v="0.60054163845633035"/>
    <n v="6.77"/>
    <n v="2.1"/>
    <n v="5.9"/>
    <n v="0"/>
    <n v="14.77"/>
    <n v="-12724.806"/>
    <n v="142643.31200000001"/>
    <n v="9577.6180000000004"/>
    <n v="29185.666000000001"/>
    <n v="171828.978"/>
    <n v="159104.17199999999"/>
    <n v="3766.1145863013699"/>
    <n v="3556.1941917808222"/>
    <n v="3277.2943342465755"/>
    <n v="3126.4287561643837"/>
    <n v="323.29038107098381"/>
    <n v="297.93584856787049"/>
  </r>
  <r>
    <x v="0"/>
    <x v="0"/>
    <x v="3"/>
    <n v="46"/>
    <n v="47"/>
    <n v="15.13"/>
    <n v="0.25776602775941837"/>
    <n v="0.38334434897554526"/>
    <n v="3.9"/>
    <n v="1.9"/>
    <n v="9.33"/>
    <n v="1"/>
    <n v="16.13"/>
    <n v="-12371.011"/>
    <n v="139681.94"/>
    <n v="15722.995000000001"/>
    <n v="31515.578000000001"/>
    <n v="171197.51800000001"/>
    <n v="158826.50700000001"/>
    <n v="3642.5003829787238"/>
    <n v="3307.9685744680855"/>
    <n v="3044.7555744680853"/>
    <n v="2971.9561702127662"/>
    <n v="300.72441586073506"/>
    <n v="276.79596131528046"/>
  </r>
  <r>
    <x v="0"/>
    <x v="0"/>
    <x v="4"/>
    <n v="46"/>
    <n v="47.625"/>
    <n v="13.04"/>
    <n v="0.31058282208588955"/>
    <n v="0.54064417177914115"/>
    <n v="4.05"/>
    <n v="3"/>
    <n v="5.99"/>
    <n v="0"/>
    <n v="13.04"/>
    <n v="-13677.323"/>
    <n v="107967.114"/>
    <n v="9520.0769999999993"/>
    <n v="29935.635999999999"/>
    <n v="137902.75"/>
    <n v="124225.427"/>
    <n v="2895.5958005249345"/>
    <n v="2695.6991706036742"/>
    <n v="2408.5112860892386"/>
    <n v="2267.0260157480316"/>
    <n v="245.06356096397039"/>
    <n v="218.95557146265807"/>
  </r>
  <r>
    <x v="0"/>
    <x v="0"/>
    <x v="5"/>
    <n v="48"/>
    <n v="49.625"/>
    <n v="13.379999999999999"/>
    <n v="7.4738415545590436E-2"/>
    <n v="0.42974588938714503"/>
    <n v="1"/>
    <n v="4.75"/>
    <n v="7.63"/>
    <n v="1"/>
    <n v="13.88"/>
    <n v="-14060.058000000001"/>
    <n v="133168.519"/>
    <n v="18642.523000000001"/>
    <n v="33221.487000000001"/>
    <n v="166390.00599999999"/>
    <n v="152329.948"/>
    <n v="3352.9472241813601"/>
    <n v="2977.2792544080608"/>
    <n v="2693.9531486146093"/>
    <n v="2683.4966045340052"/>
    <n v="270.66175040073279"/>
    <n v="244.9048316922372"/>
  </r>
  <r>
    <x v="0"/>
    <x v="0"/>
    <x v="6"/>
    <n v="50"/>
    <n v="51.5"/>
    <n v="13.52"/>
    <n v="0.14792899408284024"/>
    <n v="0.34541420118343197"/>
    <n v="2"/>
    <n v="2.67"/>
    <n v="8.85"/>
    <n v="1.5"/>
    <n v="15.02"/>
    <n v="-15740.628000000001"/>
    <n v="152409.68299999999"/>
    <n v="12534.28"/>
    <n v="27404.554"/>
    <n v="179814.23699999999"/>
    <n v="164073.609"/>
    <n v="3491.5385825242715"/>
    <n v="3248.154504854369"/>
    <n v="2942.5112427184467"/>
    <n v="2959.4113203883494"/>
    <n v="295.28677316857897"/>
    <n v="267.50102206531335"/>
  </r>
  <r>
    <x v="0"/>
    <x v="0"/>
    <x v="7"/>
    <n v="51"/>
    <n v="52.75"/>
    <n v="15.340000000000002"/>
    <n v="0.28683181225554105"/>
    <n v="0.48239895697522811"/>
    <n v="4.4000000000000004"/>
    <n v="3"/>
    <n v="7.94"/>
    <n v="0"/>
    <n v="15.34"/>
    <n v="-22058.976999999999"/>
    <n v="135233.291"/>
    <n v="25515.75"/>
    <n v="54319.792000000001"/>
    <n v="189553.08300000001"/>
    <n v="167494.106"/>
    <n v="3593.4233744075832"/>
    <n v="3109.7124739336496"/>
    <n v="2691.5328151658769"/>
    <n v="2563.6642843601894"/>
    <n v="282.70113399396814"/>
    <n v="244.68480137871609"/>
  </r>
  <r>
    <x v="0"/>
    <x v="0"/>
    <x v="8"/>
    <n v="52"/>
    <n v="53.5"/>
    <n v="18.619999999999997"/>
    <n v="0.10741138560687434"/>
    <n v="0.36788399570354463"/>
    <n v="2"/>
    <n v="4.8499999999999996"/>
    <n v="11.77"/>
    <n v="1"/>
    <n v="19.62"/>
    <n v="-16991.024000000001"/>
    <n v="157456.27600000001"/>
    <n v="15419.49"/>
    <n v="33749.769"/>
    <n v="191206.04500000001"/>
    <n v="174215.02100000001"/>
    <n v="3573.9447663551405"/>
    <n v="3285.7300000000005"/>
    <n v="2968.1407663551404"/>
    <n v="2943.1079626168225"/>
    <n v="298.70272727272732"/>
    <n v="269.83097875955821"/>
  </r>
  <r>
    <x v="0"/>
    <x v="0"/>
    <x v="9"/>
    <n v="53"/>
    <n v="54.125"/>
    <n v="14.18"/>
    <n v="0.14104372355430184"/>
    <n v="0.24682651622002821"/>
    <n v="2"/>
    <n v="1.5"/>
    <n v="10.68"/>
    <n v="1"/>
    <n v="15.18"/>
    <n v="-20562.343000000001"/>
    <n v="201302.72899999999"/>
    <n v="23945.47"/>
    <n v="44984.824999999997"/>
    <n v="246287.554"/>
    <n v="225725.21100000001"/>
    <n v="4550.3474180138564"/>
    <n v="4107.936886836028"/>
    <n v="3728.0321662817555"/>
    <n v="3719.2190115473441"/>
    <n v="373.44880789418437"/>
    <n v="338.91201511652321"/>
  </r>
  <r>
    <x v="0"/>
    <x v="0"/>
    <x v="10"/>
    <n v="56"/>
    <n v="56"/>
    <n v="21.95"/>
    <n v="0.3553530751708428"/>
    <n v="0.40091116173120733"/>
    <n v="7.8"/>
    <n v="1"/>
    <n v="13.15"/>
    <n v="0"/>
    <n v="21.95"/>
    <n v="-17843.965"/>
    <n v="167542.66500000001"/>
    <n v="16503.287"/>
    <n v="44623.724000000002"/>
    <n v="212166.389"/>
    <n v="194322.424"/>
    <n v="3788.6855178571427"/>
    <n v="3493.9839642857141"/>
    <n v="3175.3417321428569"/>
    <n v="2991.8333035714286"/>
    <n v="317.63490584415581"/>
    <n v="288.66743019480515"/>
  </r>
  <r>
    <x v="0"/>
    <x v="0"/>
    <x v="11"/>
    <n v="55"/>
    <n v="57.375"/>
    <n v="11.56"/>
    <n v="0.29411764705882348"/>
    <n v="0.50432525951557095"/>
    <n v="3.4"/>
    <n v="2.4300000000000002"/>
    <n v="5.73"/>
    <n v="1.75"/>
    <n v="13.31"/>
    <n v="-21137.260999999999"/>
    <n v="186436.22399999999"/>
    <n v="31208.411"/>
    <n v="68490.652000000002"/>
    <n v="254926.87599999999"/>
    <n v="233789.61499999999"/>
    <n v="4443.1699520697166"/>
    <n v="3899.2325054466232"/>
    <n v="3530.8270849673204"/>
    <n v="3249.4330980392156"/>
    <n v="354.4756823133294"/>
    <n v="320.98428045157459"/>
  </r>
  <r>
    <x v="1"/>
    <x v="0"/>
    <x v="12"/>
    <n v="59"/>
    <n v="61.375"/>
    <n v="17"/>
    <n v="0.21176470588235294"/>
    <n v="0.27058823529411763"/>
    <n v="3.6"/>
    <n v="1"/>
    <n v="12.4"/>
    <n v="0.15"/>
    <n v="17.149999999999999"/>
    <n v="-16767.376"/>
    <n v="144418.755"/>
    <n v="17449.256000000001"/>
    <n v="46027.108"/>
    <n v="190445.86300000001"/>
    <n v="173678.48699999999"/>
    <n v="3102.9875845213851"/>
    <n v="2818.6819877800413"/>
    <n v="2545.486452138493"/>
    <n v="2353.0550712830959"/>
    <n v="256.24381707091283"/>
    <n v="231.40785928531753"/>
  </r>
  <r>
    <x v="1"/>
    <x v="0"/>
    <x v="13"/>
    <n v="59"/>
    <n v="61.5"/>
    <n v="17.259999999999998"/>
    <n v="0.26998841251448441"/>
    <n v="0.35689455388180769"/>
    <n v="4.66"/>
    <n v="1.5"/>
    <n v="11.1"/>
    <n v="1"/>
    <n v="18.02"/>
    <n v="-18573.182000000001"/>
    <n v="178865.43900000001"/>
    <n v="19079.613000000001"/>
    <n v="35309.957000000002"/>
    <n v="214175.39600000001"/>
    <n v="195602.21400000001"/>
    <n v="3482.5267642276426"/>
    <n v="3172.2891544715449"/>
    <n v="2870.2861951219511"/>
    <n v="2908.3811219512199"/>
    <n v="288.38992313377679"/>
    <n v="260.93510864745008"/>
  </r>
  <r>
    <x v="1"/>
    <x v="0"/>
    <x v="14"/>
    <n v="62"/>
    <n v="63.875"/>
    <n v="16.689999999999998"/>
    <n v="0.1971240263630917"/>
    <n v="0.68244457759137223"/>
    <n v="3.29"/>
    <n v="8.1"/>
    <n v="5.3"/>
    <n v="0"/>
    <n v="16.690000000000001"/>
    <n v="-17977.901000000002"/>
    <n v="148050.20699999999"/>
    <n v="31084.357"/>
    <n v="52927.370999999999"/>
    <n v="200977.57800000001"/>
    <n v="182999.677"/>
    <n v="3146.4200078277886"/>
    <n v="2659.7764540117419"/>
    <n v="2378.3220352250491"/>
    <n v="2317.8114598825832"/>
    <n v="241.79785945561289"/>
    <n v="216.21109411136811"/>
  </r>
  <r>
    <x v="1"/>
    <x v="0"/>
    <x v="15"/>
    <n v="63"/>
    <n v="66.125"/>
    <n v="22.14"/>
    <n v="0.3048780487804878"/>
    <n v="0.57588075880758804"/>
    <n v="6.75"/>
    <n v="6"/>
    <n v="9.39"/>
    <n v="2"/>
    <n v="24.14"/>
    <n v="-21799.271000000001"/>
    <n v="203472.15100000001"/>
    <n v="21721.791000000001"/>
    <n v="44021.834999999999"/>
    <n v="247493.986"/>
    <n v="225694.715"/>
    <n v="3742.8202041587901"/>
    <n v="3414.3243100189038"/>
    <n v="3084.6566956521738"/>
    <n v="3077.08356899811"/>
    <n v="310.39311909262761"/>
    <n v="280.42333596837943"/>
  </r>
  <r>
    <x v="1"/>
    <x v="0"/>
    <x v="16"/>
    <n v="64"/>
    <n v="67.125"/>
    <n v="17.68"/>
    <n v="0.25452488687782804"/>
    <n v="0.41289592760180993"/>
    <n v="4.5"/>
    <n v="2.8"/>
    <n v="10.38"/>
    <n v="1.5"/>
    <n v="19.18"/>
    <n v="-19522.442999999999"/>
    <n v="156880.43400000001"/>
    <n v="24193.558000000001"/>
    <n v="41284.781000000003"/>
    <n v="198165.215"/>
    <n v="178642.772"/>
    <n v="2952.1819739292364"/>
    <n v="2591.7565288640599"/>
    <n v="2300.9193891992554"/>
    <n v="2337.1386815642459"/>
    <n v="235.61422989673272"/>
    <n v="209.17448992720503"/>
  </r>
  <r>
    <x v="1"/>
    <x v="0"/>
    <x v="17"/>
    <n v="67"/>
    <n v="67.125"/>
    <n v="14.37"/>
    <n v="0.13917884481558804"/>
    <n v="0.40083507306889354"/>
    <n v="2"/>
    <n v="3.76"/>
    <n v="8.61"/>
    <n v="0"/>
    <n v="14.37"/>
    <n v="-20506.751"/>
    <n v="171359.38"/>
    <n v="14341.925999999999"/>
    <n v="50573.218000000001"/>
    <n v="221932.598"/>
    <n v="201425.84700000001"/>
    <n v="3306.2584432029794"/>
    <n v="3092.598465549348"/>
    <n v="2787.0975195530727"/>
    <n v="2552.8399255121044"/>
    <n v="281.14531504994073"/>
    <n v="253.37250177755206"/>
  </r>
  <r>
    <x v="1"/>
    <x v="0"/>
    <x v="18"/>
    <n v="66"/>
    <n v="69.875"/>
    <n v="16.78"/>
    <n v="0.40941597139451724"/>
    <n v="0.54231227651966618"/>
    <n v="6.87"/>
    <n v="2.23"/>
    <n v="7.68"/>
    <n v="1.55"/>
    <n v="18.329999999999998"/>
    <n v="-20710.875"/>
    <n v="170017.79500000001"/>
    <n v="18739.560000000001"/>
    <n v="33912.040999999997"/>
    <n v="203929.83600000001"/>
    <n v="183218.96100000001"/>
    <n v="2918.4949695885512"/>
    <n v="2650.3080644007159"/>
    <n v="2353.9091377459749"/>
    <n v="2433.1705903398929"/>
    <n v="240.93709676370145"/>
    <n v="213.99173979508862"/>
  </r>
  <r>
    <x v="1"/>
    <x v="0"/>
    <x v="19"/>
    <n v="70"/>
    <n v="71"/>
    <n v="20.369999999999997"/>
    <n v="0.2945508100147276"/>
    <n v="0.49091801669121266"/>
    <n v="6"/>
    <n v="4"/>
    <n v="10.37"/>
    <n v="2"/>
    <n v="22.37"/>
    <n v="-19554.269"/>
    <n v="197325.25899999999"/>
    <n v="21382.65"/>
    <n v="41134.182000000001"/>
    <n v="238459.44099999999"/>
    <n v="218905.17199999999"/>
    <n v="3358.5836760563379"/>
    <n v="3057.4195915492955"/>
    <n v="2782.007352112676"/>
    <n v="2779.2289999999998"/>
    <n v="277.94723559539051"/>
    <n v="252.90975928297055"/>
  </r>
  <r>
    <x v="1"/>
    <x v="0"/>
    <x v="20"/>
    <n v="70"/>
    <n v="72"/>
    <n v="22.93"/>
    <n v="0.16354121238552116"/>
    <n v="0.36851286524204097"/>
    <n v="3.75"/>
    <n v="4.7"/>
    <n v="14.48"/>
    <n v="2"/>
    <n v="24.93"/>
    <n v="-20991.491999999998"/>
    <n v="210983.20300000001"/>
    <n v="37889.680999999997"/>
    <n v="55552.139000000003"/>
    <n v="266535.342"/>
    <n v="245543.85"/>
    <n v="3701.8797500000001"/>
    <n v="3175.6341805555558"/>
    <n v="2884.0856805555554"/>
    <n v="2930.3222638888892"/>
    <n v="288.69401641414146"/>
    <n v="262.18960732323234"/>
  </r>
  <r>
    <x v="1"/>
    <x v="0"/>
    <x v="21"/>
    <n v="70"/>
    <n v="72.25"/>
    <n v="20.32"/>
    <n v="0"/>
    <n v="0.75787401574803148"/>
    <n v="0"/>
    <n v="15.4"/>
    <n v="4.92"/>
    <n v="0.6"/>
    <n v="20.74"/>
    <n v="-20069.36"/>
    <n v="196569.247"/>
    <n v="19734.146000000001"/>
    <n v="46329.311999999998"/>
    <n v="242898.55900000001"/>
    <n v="222829.19899999999"/>
    <n v="3361.9177716262975"/>
    <n v="3088.7808027681663"/>
    <n v="2811.004193771626"/>
    <n v="2720.6816193771629"/>
    <n v="280.79825479710604"/>
    <n v="255.54583579742055"/>
  </r>
  <r>
    <x v="1"/>
    <x v="0"/>
    <x v="22"/>
    <n v="70"/>
    <n v="72.25"/>
    <n v="16.8"/>
    <n v="0.11904761904761904"/>
    <n v="0.11904761904761904"/>
    <n v="2"/>
    <n v="0"/>
    <n v="14.8"/>
    <n v="0"/>
    <n v="16.8"/>
    <n v="-18926.774000000001"/>
    <n v="207537.06"/>
    <n v="17317.901000000002"/>
    <n v="43068.006999999998"/>
    <n v="250605.06700000001"/>
    <n v="231678.29300000001"/>
    <n v="3468.5822422145329"/>
    <n v="3228.8881107266434"/>
    <n v="2966.9258408304499"/>
    <n v="2872.4852595155708"/>
    <n v="293.53528279333119"/>
    <n v="269.72053098458633"/>
  </r>
  <r>
    <x v="1"/>
    <x v="0"/>
    <x v="23"/>
    <n v="71"/>
    <n v="72.75"/>
    <n v="20.67"/>
    <n v="0.23222060957910012"/>
    <n v="0.51282051282051277"/>
    <n v="4.8"/>
    <n v="5.8"/>
    <n v="10.07"/>
    <n v="2"/>
    <n v="22.67"/>
    <n v="-20523.417000000001"/>
    <n v="196213.538"/>
    <n v="19588.969000000001"/>
    <n v="43184.228000000003"/>
    <n v="239397.766"/>
    <n v="218874.34899999999"/>
    <n v="3290.6909415807559"/>
    <n v="3021.4267628865978"/>
    <n v="2739.3179381443297"/>
    <n v="2697.0933058419246"/>
    <n v="274.67516026241799"/>
    <n v="249.02890346766634"/>
  </r>
  <r>
    <x v="1"/>
    <x v="0"/>
    <x v="24"/>
    <n v="71"/>
    <n v="73.375"/>
    <n v="20.71"/>
    <n v="0.24142926122646063"/>
    <n v="0.53114437469821341"/>
    <n v="5"/>
    <n v="6"/>
    <n v="9.7100000000000009"/>
    <n v="0"/>
    <n v="20.71"/>
    <n v="-20065.252"/>
    <n v="190765.55"/>
    <n v="17519.473000000002"/>
    <n v="49659.79"/>
    <n v="240425.34"/>
    <n v="220360.08799999999"/>
    <n v="3276.6656218057919"/>
    <n v="3037.8993798977854"/>
    <n v="2764.4376831345826"/>
    <n v="2599.8712095400338"/>
    <n v="276.17267089979867"/>
    <n v="251.3125166485984"/>
  </r>
  <r>
    <x v="1"/>
    <x v="0"/>
    <x v="25"/>
    <n v="70"/>
    <n v="74.125"/>
    <n v="19.88"/>
    <n v="0.37122736418511065"/>
    <n v="0.54476861167002011"/>
    <n v="7.38"/>
    <n v="3.45"/>
    <n v="9.0500000000000007"/>
    <n v="0"/>
    <n v="19.88"/>
    <n v="-22889.469000000001"/>
    <n v="178368.989"/>
    <n v="16934.893"/>
    <n v="46527.790999999997"/>
    <n v="224896.78"/>
    <n v="202007.31099999999"/>
    <n v="3034.0206408094436"/>
    <n v="2805.5566543001682"/>
    <n v="2496.7611197301853"/>
    <n v="2406.3270016863407"/>
    <n v="255.05060493637893"/>
    <n v="226.97828361183502"/>
  </r>
  <r>
    <x v="1"/>
    <x v="0"/>
    <x v="26"/>
    <n v="73"/>
    <n v="74.25"/>
    <n v="25.43"/>
    <n v="0.25560361777428237"/>
    <n v="0.65473849783720006"/>
    <n v="6.5"/>
    <n v="10.15"/>
    <n v="8.7799999999999994"/>
    <n v="2"/>
    <n v="27.43"/>
    <n v="-22544.436000000002"/>
    <n v="322886.20500000002"/>
    <n v="26320.433000000001"/>
    <n v="80453.423999999999"/>
    <n v="403339.62900000002"/>
    <n v="380795.19300000003"/>
    <n v="5432.1835555555554"/>
    <n v="5077.6996094276092"/>
    <n v="4774.0708417508422"/>
    <n v="4348.6357575757575"/>
    <n v="461.60905540250991"/>
    <n v="434.00644015916748"/>
  </r>
  <r>
    <x v="1"/>
    <x v="0"/>
    <x v="27"/>
    <n v="76"/>
    <n v="75.125"/>
    <n v="21.25"/>
    <n v="0.17647058823529413"/>
    <n v="0.33411764705882352"/>
    <n v="3.75"/>
    <n v="3.35"/>
    <n v="14.15"/>
    <n v="0"/>
    <n v="21.25"/>
    <n v="-20790.633000000002"/>
    <n v="164351.88500000001"/>
    <n v="17223.775000000001"/>
    <n v="47053.811999999998"/>
    <n v="211405.69699999999"/>
    <n v="190615.06400000001"/>
    <n v="2814.0525391014971"/>
    <n v="2584.7843194675538"/>
    <n v="2308.0371247920134"/>
    <n v="2187.7122795341102"/>
    <n v="234.98039267886853"/>
    <n v="209.82155679927394"/>
  </r>
  <r>
    <x v="1"/>
    <x v="0"/>
    <x v="28"/>
    <n v="75"/>
    <n v="75.5"/>
    <n v="21.3"/>
    <n v="9.3896713615023469E-2"/>
    <n v="0.41784037558685444"/>
    <n v="2"/>
    <n v="6.9"/>
    <n v="12.4"/>
    <n v="0"/>
    <n v="21.3"/>
    <n v="-21228.652999999998"/>
    <n v="199487.038"/>
    <n v="17365.456999999999"/>
    <n v="51078.947999999997"/>
    <n v="250565.986"/>
    <n v="229337.33300000001"/>
    <n v="3318.7547814569539"/>
    <n v="3088.7487284768213"/>
    <n v="2807.5745165562917"/>
    <n v="2642.2124238410597"/>
    <n v="280.79533895243827"/>
    <n v="255.23404695966289"/>
  </r>
  <r>
    <x v="1"/>
    <x v="0"/>
    <x v="29"/>
    <n v="76"/>
    <n v="75.5"/>
    <n v="23.3"/>
    <n v="0.36480686695278969"/>
    <n v="0.52789699570815452"/>
    <n v="8.5"/>
    <n v="3.8"/>
    <n v="11"/>
    <n v="2"/>
    <n v="25.3"/>
    <n v="-21889.022000000001"/>
    <n v="236320.77"/>
    <n v="23969.83"/>
    <n v="46704.97"/>
    <n v="283025.74"/>
    <n v="261136.71799999999"/>
    <n v="3748.6852980132448"/>
    <n v="3431.2041059602648"/>
    <n v="3141.2832847682116"/>
    <n v="3130.0764238410593"/>
    <n v="311.9276459963877"/>
    <n v="285.57120770620105"/>
  </r>
  <r>
    <x v="1"/>
    <x v="0"/>
    <x v="30"/>
    <n v="74"/>
    <n v="76"/>
    <n v="20.84"/>
    <n v="0.37428023032629559"/>
    <n v="0.51823416506717856"/>
    <n v="7.8"/>
    <n v="3"/>
    <n v="10.039999999999999"/>
    <n v="1.88"/>
    <n v="22.72"/>
    <n v="-23590.183000000001"/>
    <n v="207404.09400000001"/>
    <n v="20950.273000000001"/>
    <n v="42330.527999999998"/>
    <n v="249734.622"/>
    <n v="226144.43900000001"/>
    <n v="3285.9818684210527"/>
    <n v="3010.320381578947"/>
    <n v="2699.9232368421058"/>
    <n v="2729.0012368421053"/>
    <n v="273.66548923444975"/>
    <n v="245.44756698564598"/>
  </r>
  <r>
    <x v="1"/>
    <x v="0"/>
    <x v="31"/>
    <n v="76"/>
    <n v="79.375"/>
    <n v="25.03"/>
    <n v="0.33479824210946868"/>
    <n v="0.37355173791450264"/>
    <n v="8.3800000000000008"/>
    <n v="0.97"/>
    <n v="15.68"/>
    <n v="1"/>
    <n v="26.03"/>
    <n v="-23424.798999999999"/>
    <n v="230882.90599999999"/>
    <n v="18241.681"/>
    <n v="42962.481"/>
    <n v="273845.38699999999"/>
    <n v="250420.58799999999"/>
    <n v="3450.020623622047"/>
    <n v="3220.2041700787399"/>
    <n v="2925.0885921259842"/>
    <n v="2908.7610204724406"/>
    <n v="292.74583364352179"/>
    <n v="265.91714473872582"/>
  </r>
  <r>
    <x v="1"/>
    <x v="0"/>
    <x v="32"/>
    <n v="78"/>
    <n v="80.25"/>
    <n v="23.849999999999998"/>
    <n v="0.30188679245283023"/>
    <n v="0.62767295597484274"/>
    <n v="7.2"/>
    <n v="7.77"/>
    <n v="8.8800000000000008"/>
    <n v="0"/>
    <n v="23.85"/>
    <n v="-22563.71"/>
    <n v="205580.25"/>
    <n v="23550.952000000001"/>
    <n v="47051.29"/>
    <n v="252631.54"/>
    <n v="230067.83"/>
    <n v="3148.056573208723"/>
    <n v="2854.5867663551403"/>
    <n v="2573.4190404984424"/>
    <n v="2561.7476635514017"/>
    <n v="259.50788785046728"/>
    <n v="233.94718549985839"/>
  </r>
  <r>
    <x v="1"/>
    <x v="0"/>
    <x v="33"/>
    <n v="78"/>
    <n v="81.125"/>
    <n v="30.900000000000002"/>
    <n v="0.1941747572815534"/>
    <n v="0.27443365695792882"/>
    <n v="6"/>
    <n v="2.48"/>
    <n v="22.42"/>
    <n v="2"/>
    <n v="32.9"/>
    <n v="-23036.23"/>
    <n v="275804.72499999998"/>
    <n v="32410.767"/>
    <n v="54988.534"/>
    <n v="330793.25900000002"/>
    <n v="307757.02899999998"/>
    <n v="4077.5748412942989"/>
    <n v="3678.0584530046231"/>
    <n v="3394.098761171032"/>
    <n v="3399.7500770416023"/>
    <n v="334.36895027314756"/>
    <n v="308.55443283373017"/>
  </r>
  <r>
    <x v="1"/>
    <x v="0"/>
    <x v="34"/>
    <n v="81"/>
    <n v="83.875"/>
    <n v="22.65"/>
    <n v="0.19205298013245034"/>
    <n v="0.71302428256070638"/>
    <n v="4.3499999999999996"/>
    <n v="11.8"/>
    <n v="6.5"/>
    <n v="0"/>
    <n v="22.59"/>
    <n v="-23739.874"/>
    <n v="213897.554"/>
    <n v="31598.31"/>
    <n v="63572.194000000003"/>
    <n v="277469.74800000002"/>
    <n v="253729.87400000001"/>
    <n v="3308.1341043219077"/>
    <n v="2931.4031356184801"/>
    <n v="2648.3643994038748"/>
    <n v="2550.1943845007454"/>
    <n v="266.49119414713454"/>
    <n v="240.7603999458068"/>
  </r>
  <r>
    <x v="1"/>
    <x v="0"/>
    <x v="35"/>
    <n v="83"/>
    <n v="86.25"/>
    <n v="22.1"/>
    <n v="0.42533936651583709"/>
    <n v="0.57013574660633481"/>
    <n v="9.4"/>
    <n v="3.2"/>
    <n v="9.5"/>
    <n v="0"/>
    <n v="21.6"/>
    <n v="-20673.123"/>
    <n v="184320.96"/>
    <n v="23730.75"/>
    <n v="53649.398000000001"/>
    <n v="237970.35800000001"/>
    <n v="217297.23499999999"/>
    <n v="2759.0766144927538"/>
    <n v="2483.9374840579712"/>
    <n v="2244.2491014492753"/>
    <n v="2137.054608695652"/>
    <n v="225.81249855072465"/>
    <n v="204.02264558629776"/>
  </r>
  <r>
    <x v="1"/>
    <x v="0"/>
    <x v="36"/>
    <n v="83"/>
    <n v="86.625"/>
    <n v="27.799999999999997"/>
    <n v="0.2669064748201439"/>
    <n v="0.45683453237410077"/>
    <n v="7.42"/>
    <n v="5.28"/>
    <n v="15.1"/>
    <n v="2"/>
    <n v="29.8"/>
    <n v="-24157.704000000002"/>
    <n v="231894.71900000001"/>
    <n v="19180.592000000001"/>
    <n v="39578.160000000003"/>
    <n v="271472.87900000002"/>
    <n v="247315.17499999999"/>
    <n v="3133.8860490620491"/>
    <n v="2912.4650735930736"/>
    <n v="2633.5882597402597"/>
    <n v="2676.9953131313132"/>
    <n v="264.7695521448249"/>
    <n v="239.4171145218418"/>
  </r>
  <r>
    <x v="1"/>
    <x v="0"/>
    <x v="37"/>
    <n v="83"/>
    <n v="86.75"/>
    <n v="23.33"/>
    <n v="0.27861123017573941"/>
    <n v="0.64209172738962716"/>
    <n v="6.5"/>
    <n v="8.48"/>
    <n v="8.35"/>
    <n v="1"/>
    <n v="23.83"/>
    <n v="-24440.142"/>
    <n v="218343.717"/>
    <n v="18890.824000000001"/>
    <n v="38512"/>
    <n v="256855.717"/>
    <n v="232415.57500000001"/>
    <n v="2960.8728184438041"/>
    <n v="2743.111158501441"/>
    <n v="2461.380414985591"/>
    <n v="2516.9304553314123"/>
    <n v="249.37374168194918"/>
    <n v="223.76185590778098"/>
  </r>
  <r>
    <x v="2"/>
    <x v="0"/>
    <x v="38"/>
    <n v="89"/>
    <n v="90.625"/>
    <n v="25.91"/>
    <n v="0.21111539945966806"/>
    <n v="0.36318023928984949"/>
    <n v="5.47"/>
    <n v="3.94"/>
    <n v="16.5"/>
    <n v="2.2000000000000002"/>
    <n v="28.11"/>
    <n v="-25995.123"/>
    <n v="234947.682"/>
    <n v="29234.253000000001"/>
    <n v="56910.582999999999"/>
    <n v="291858.26500000001"/>
    <n v="265863.14199999999"/>
    <n v="3220.5049931034482"/>
    <n v="2897.920132413793"/>
    <n v="2611.0773958620689"/>
    <n v="2592.5261462068966"/>
    <n v="263.4472847648903"/>
    <n v="237.37067235109717"/>
  </r>
  <r>
    <x v="2"/>
    <x v="0"/>
    <x v="39"/>
    <n v="87"/>
    <n v="90.875"/>
    <n v="20.99"/>
    <n v="0.26441162458313483"/>
    <n v="0.26441162458313483"/>
    <n v="5.55"/>
    <n v="0"/>
    <n v="15.44"/>
    <n v="0"/>
    <n v="20.99"/>
    <n v="-24274.682000000001"/>
    <n v="193967.43599999999"/>
    <n v="20774.847000000002"/>
    <n v="50913.194000000003"/>
    <n v="244880.63"/>
    <n v="220605.948"/>
    <n v="2694.697441540578"/>
    <n v="2466.0883961485556"/>
    <n v="2198.9667235213205"/>
    <n v="2134.442211829436"/>
    <n v="224.18985419532325"/>
    <n v="199.90606577466551"/>
  </r>
  <r>
    <x v="2"/>
    <x v="0"/>
    <x v="40"/>
    <n v="90"/>
    <n v="92.625"/>
    <n v="28.79"/>
    <n v="0.13025356026398055"/>
    <n v="0.19555401180965612"/>
    <n v="3.75"/>
    <n v="1.88"/>
    <n v="23.16"/>
    <n v="0.5"/>
    <n v="29.29"/>
    <n v="-25548.385999999999"/>
    <n v="232697.791"/>
    <n v="23414.870999999999"/>
    <n v="57148.538999999997"/>
    <n v="289846.33"/>
    <n v="264297.94400000002"/>
    <n v="3129.2451282051284"/>
    <n v="2876.4529986504726"/>
    <n v="2600.6269689608639"/>
    <n v="2512.2568529014843"/>
    <n v="261.49572715004297"/>
    <n v="236.42063354189671"/>
  </r>
  <r>
    <x v="2"/>
    <x v="0"/>
    <x v="41"/>
    <n v="91"/>
    <n v="92.75"/>
    <n v="29.07"/>
    <n v="0.13759889920880633"/>
    <n v="0.34399724802201581"/>
    <n v="4"/>
    <n v="6"/>
    <n v="19.07"/>
    <n v="0.63"/>
    <n v="29.7"/>
    <n v="-26952.429"/>
    <n v="234412.81400000001"/>
    <n v="23725"/>
    <n v="56945.36"/>
    <n v="291358.174"/>
    <n v="264405.745"/>
    <n v="3141.3280215633422"/>
    <n v="2885.5328733153638"/>
    <n v="2594.9406469002697"/>
    <n v="2527.361876010782"/>
    <n v="262.32117030139671"/>
    <n v="235.90369517275178"/>
  </r>
  <r>
    <x v="2"/>
    <x v="0"/>
    <x v="42"/>
    <n v="90"/>
    <n v="93.375"/>
    <n v="25.990000000000002"/>
    <n v="0.18853405155829164"/>
    <n v="0.53328203155059639"/>
    <n v="4.9000000000000004"/>
    <n v="8.9600000000000009"/>
    <n v="12.13"/>
    <n v="2"/>
    <n v="27.99"/>
    <n v="-27380.944"/>
    <n v="240874.88099999999"/>
    <n v="22401.633999999998"/>
    <n v="50072.048999999999"/>
    <n v="290946.93"/>
    <n v="263565.98599999998"/>
    <n v="3115.8975100401603"/>
    <n v="2875.9871057563587"/>
    <n v="2582.7507576974563"/>
    <n v="2579.6506666666664"/>
    <n v="261.45337325057807"/>
    <n v="234.79552342704147"/>
  </r>
  <r>
    <x v="2"/>
    <x v="0"/>
    <x v="43"/>
    <n v="91"/>
    <n v="94.75"/>
    <n v="30.9"/>
    <n v="0.20679611650485435"/>
    <n v="0.38802588996763748"/>
    <n v="6.39"/>
    <n v="5.6"/>
    <n v="18.91"/>
    <n v="1"/>
    <n v="31.9"/>
    <n v="-28827.528999999999"/>
    <n v="251977.52499999999"/>
    <n v="31427.66"/>
    <n v="59559.430999999997"/>
    <n v="311536.95600000001"/>
    <n v="282709.42700000003"/>
    <n v="3287.9889815303432"/>
    <n v="2956.2986385224276"/>
    <n v="2652.0503113456466"/>
    <n v="2659.3934036939313"/>
    <n v="268.75442168385706"/>
    <n v="241.09548284960422"/>
  </r>
  <r>
    <x v="2"/>
    <x v="0"/>
    <x v="44"/>
    <n v="94"/>
    <n v="97.625"/>
    <n v="27.47"/>
    <n v="0.16345103749544959"/>
    <n v="0.48489261012013107"/>
    <n v="4.49"/>
    <n v="8.83"/>
    <n v="14.15"/>
    <n v="2"/>
    <n v="29.47"/>
    <n v="-27499.166000000001"/>
    <n v="256622.535"/>
    <n v="37844.822"/>
    <n v="61017.415000000001"/>
    <n v="317639.95"/>
    <n v="290140.78399999999"/>
    <n v="3253.6742637644047"/>
    <n v="2866.0192368758007"/>
    <n v="2584.3376389244559"/>
    <n v="2628.6559282970552"/>
    <n v="260.54720335234555"/>
    <n v="234.93978535676871"/>
  </r>
  <r>
    <x v="2"/>
    <x v="0"/>
    <x v="45"/>
    <n v="101"/>
    <n v="99.875"/>
    <n v="31.65"/>
    <n v="0.17851500789889418"/>
    <n v="0.36808846761453401"/>
    <n v="5.65"/>
    <n v="6"/>
    <n v="20"/>
    <n v="1"/>
    <n v="32.65"/>
    <n v="-31248.332999999999"/>
    <n v="279192.06599999999"/>
    <n v="29385.769"/>
    <n v="60270.55"/>
    <n v="339462.61599999998"/>
    <n v="308214.283"/>
    <n v="3398.8747534418021"/>
    <n v="3104.6492816020018"/>
    <n v="2791.7748585732161"/>
    <n v="2795.4149286608258"/>
    <n v="282.24084378200018"/>
    <n v="253.79771441574692"/>
  </r>
  <r>
    <x v="2"/>
    <x v="0"/>
    <x v="46"/>
    <n v="97"/>
    <n v="100.375"/>
    <n v="31.16"/>
    <n v="0.22464698331193839"/>
    <n v="0.53786906290115521"/>
    <n v="7"/>
    <n v="9.76"/>
    <n v="14.4"/>
    <n v="1.5"/>
    <n v="32.659999999999997"/>
    <n v="-28323.907999999999"/>
    <n v="266863.53200000001"/>
    <n v="23797.556"/>
    <n v="53061.760000000002"/>
    <n v="319925.29200000002"/>
    <n v="291601.38400000002"/>
    <n v="3187.3005429638856"/>
    <n v="2950.2140572851808"/>
    <n v="2668.0331556662518"/>
    <n v="2658.6653250311333"/>
    <n v="268.20127793501644"/>
    <n v="242.54846869693199"/>
  </r>
  <r>
    <x v="2"/>
    <x v="0"/>
    <x v="47"/>
    <n v="105"/>
    <n v="104.375"/>
    <n v="39.129999999999995"/>
    <n v="0.17377970866342962"/>
    <n v="0.31842576028622543"/>
    <n v="6.8"/>
    <n v="5.66"/>
    <n v="26.67"/>
    <n v="4"/>
    <n v="43.13"/>
    <n v="-30947.063999999998"/>
    <n v="306406.14799999999"/>
    <n v="46182.713000000003"/>
    <n v="79813.684999999998"/>
    <n v="386219.83299999998"/>
    <n v="355272.76899999997"/>
    <n v="3700.3097772455089"/>
    <n v="3257.8406706586825"/>
    <n v="2961.3418538922156"/>
    <n v="2935.6277652694607"/>
    <n v="296.16733369624387"/>
    <n v="269.21289580838322"/>
  </r>
  <r>
    <x v="2"/>
    <x v="0"/>
    <x v="48"/>
    <n v="102"/>
    <n v="106"/>
    <n v="34.760000000000005"/>
    <n v="0.31645569620253161"/>
    <n v="0.48906789413118518"/>
    <n v="11"/>
    <n v="6"/>
    <n v="17.760000000000002"/>
    <n v="1.8"/>
    <n v="36.56"/>
    <n v="-28455.276999999998"/>
    <n v="302497.90299999999"/>
    <n v="35829.898000000001"/>
    <n v="61404.851999999999"/>
    <n v="363902.755"/>
    <n v="335447.478"/>
    <n v="3433.0448584905662"/>
    <n v="3095.0269528301887"/>
    <n v="2826.5809433962268"/>
    <n v="2853.7538018867922"/>
    <n v="281.36608662092624"/>
    <n v="256.96190394511154"/>
  </r>
  <r>
    <x v="2"/>
    <x v="0"/>
    <x v="49"/>
    <n v="105"/>
    <n v="106"/>
    <n v="29.08"/>
    <n v="0.13755158184319122"/>
    <n v="0.38033012379642361"/>
    <n v="4"/>
    <n v="7.06"/>
    <n v="18.02"/>
    <n v="3.65"/>
    <n v="32.729999999999997"/>
    <n v="-29886.362000000001"/>
    <n v="311829.228"/>
    <n v="36723.966999999997"/>
    <n v="78549.759999999995"/>
    <n v="390378.98800000001"/>
    <n v="360492.62599999999"/>
    <n v="3682.8206415094342"/>
    <n v="3336.3681226415097"/>
    <n v="3054.4213113207547"/>
    <n v="2941.7851698113209"/>
    <n v="303.30619296740997"/>
    <n v="277.67466466552315"/>
  </r>
  <r>
    <x v="2"/>
    <x v="0"/>
    <x v="50"/>
    <n v="104"/>
    <n v="106.25"/>
    <n v="33.159999999999997"/>
    <n v="9.0470446320868522E-2"/>
    <n v="0.38057901085645357"/>
    <n v="3"/>
    <n v="9.6199999999999992"/>
    <n v="20.54"/>
    <n v="0.63"/>
    <n v="33.79"/>
    <n v="-31042.984"/>
    <n v="303305.05699999997"/>
    <n v="33223.474000000002"/>
    <n v="72278.835000000006"/>
    <n v="375583.89199999999"/>
    <n v="344540.908"/>
    <n v="3534.9072188235295"/>
    <n v="3222.2156988235292"/>
    <n v="2930.0464376470591"/>
    <n v="2854.635830588235"/>
    <n v="292.92869989304813"/>
    <n v="266.36785796791446"/>
  </r>
  <r>
    <x v="2"/>
    <x v="0"/>
    <x v="51"/>
    <n v="106"/>
    <n v="107.875"/>
    <n v="28.21"/>
    <n v="0.13293158454448778"/>
    <n v="0.25877348457993615"/>
    <n v="3.75"/>
    <n v="3.55"/>
    <n v="20.91"/>
    <n v="2.9"/>
    <n v="31.11"/>
    <n v="-35774.762000000002"/>
    <n v="294509.08600000001"/>
    <n v="32563.65"/>
    <n v="62236.006999999998"/>
    <n v="356745.09299999999"/>
    <n v="320970.33100000001"/>
    <n v="3307.0228783314019"/>
    <n v="3005.1582201622246"/>
    <n v="2673.526590961761"/>
    <n v="2730.0958146002317"/>
    <n v="273.19620183292949"/>
    <n v="243.04787190561464"/>
  </r>
  <r>
    <x v="2"/>
    <x v="0"/>
    <x v="52"/>
    <n v="105"/>
    <n v="109.25"/>
    <n v="27.5"/>
    <n v="0.16363636363636364"/>
    <n v="0.32727272727272727"/>
    <n v="4.5"/>
    <n v="4.5"/>
    <n v="18.5"/>
    <n v="2"/>
    <n v="29.5"/>
    <n v="-30793.07"/>
    <n v="243321.51800000001"/>
    <n v="29752.732"/>
    <n v="58119.197"/>
    <n v="301440.71500000003"/>
    <n v="270647.64500000002"/>
    <n v="2759.1827459954234"/>
    <n v="2486.8465263157896"/>
    <n v="2204.9877620137304"/>
    <n v="2227.1992494279175"/>
    <n v="226.07695693779905"/>
    <n v="200.45343291033913"/>
  </r>
  <r>
    <x v="2"/>
    <x v="0"/>
    <x v="53"/>
    <n v="110"/>
    <n v="113.75"/>
    <n v="34.94"/>
    <n v="0.41728677733257014"/>
    <n v="0.50314825414997133"/>
    <n v="14.58"/>
    <n v="3"/>
    <n v="17.36"/>
    <n v="1"/>
    <n v="35.94"/>
    <n v="-32366.171999999999"/>
    <n v="283428.61800000002"/>
    <n v="32581.896000000001"/>
    <n v="72801.574999999997"/>
    <n v="356230.19300000003"/>
    <n v="323864.02100000001"/>
    <n v="3131.6940043956047"/>
    <n v="2845.2597538461541"/>
    <n v="2560.721978021978"/>
    <n v="2491.6801582417584"/>
    <n v="258.65997762237765"/>
    <n v="232.79290709290709"/>
  </r>
  <r>
    <x v="2"/>
    <x v="0"/>
    <x v="54"/>
    <n v="113"/>
    <n v="116"/>
    <n v="30.63"/>
    <n v="0.36075742735879862"/>
    <n v="0.62357166176950707"/>
    <n v="11.05"/>
    <n v="8.0500000000000007"/>
    <n v="11.53"/>
    <n v="2"/>
    <n v="32.630000000000003"/>
    <n v="-35990.402999999998"/>
    <n v="303995.36900000001"/>
    <n v="26598.241999999998"/>
    <n v="57644.142999999996"/>
    <n v="361639.51199999999"/>
    <n v="325649.109"/>
    <n v="3117.5819999999999"/>
    <n v="2888.2868103448277"/>
    <n v="2578.024715517241"/>
    <n v="2620.6497327586208"/>
    <n v="262.57152821316618"/>
    <n v="234.36588322884009"/>
  </r>
  <r>
    <x v="2"/>
    <x v="0"/>
    <x v="55"/>
    <n v="118"/>
    <n v="118"/>
    <n v="33.590000000000003"/>
    <n v="0.38106579339089014"/>
    <n v="0.47037808871687997"/>
    <n v="12.8"/>
    <n v="3"/>
    <n v="17.79"/>
    <n v="3"/>
    <n v="36.590000000000003"/>
    <n v="-34786.095999999998"/>
    <n v="354171.03200000001"/>
    <n v="35209.055"/>
    <n v="68617.447"/>
    <n v="422788.47899999999"/>
    <n v="388002.38299999997"/>
    <n v="3582.9532118644065"/>
    <n v="3284.5713898305085"/>
    <n v="2989.7739661016949"/>
    <n v="3001.4494237288136"/>
    <n v="298.59739907550079"/>
    <n v="271.79763328197225"/>
  </r>
  <r>
    <x v="2"/>
    <x v="0"/>
    <x v="56"/>
    <n v="117"/>
    <n v="118.625"/>
    <n v="38.03"/>
    <n v="0.22324480673152775"/>
    <n v="0.36129371548777278"/>
    <n v="8.49"/>
    <n v="5.25"/>
    <n v="24.29"/>
    <n v="3"/>
    <n v="41.03"/>
    <n v="-35066.417999999998"/>
    <n v="320004.27600000001"/>
    <n v="36185.836000000003"/>
    <n v="72092.777000000002"/>
    <n v="392097.05300000001"/>
    <n v="357030.63500000001"/>
    <n v="3305.349234984194"/>
    <n v="3000.3053066385669"/>
    <n v="2704.697989462592"/>
    <n v="2697.6124425711278"/>
    <n v="272.75502787623333"/>
    <n v="245.88163540569019"/>
  </r>
  <r>
    <x v="3"/>
    <x v="0"/>
    <x v="57"/>
    <n v="123"/>
    <n v="128"/>
    <n v="35.03"/>
    <n v="0.29688838138738227"/>
    <n v="0.55894947188124455"/>
    <n v="10.4"/>
    <n v="9.18"/>
    <n v="15.45"/>
    <n v="4.5"/>
    <n v="39.53"/>
    <n v="-37155.985000000001"/>
    <n v="340610.81599999999"/>
    <n v="32163.679"/>
    <n v="62595.237999999998"/>
    <n v="403206.054"/>
    <n v="366050.06900000002"/>
    <n v="3150.047296875"/>
    <n v="2898.7685546875"/>
    <n v="2608.4874218750001"/>
    <n v="2661.0219999999999"/>
    <n v="263.5244140625"/>
    <n v="237.13522017045455"/>
  </r>
  <r>
    <x v="3"/>
    <x v="0"/>
    <x v="58"/>
    <n v="133"/>
    <n v="132"/>
    <n v="40.619999999999997"/>
    <n v="8.6410635155096019E-2"/>
    <n v="0.44583948793697686"/>
    <n v="3.51"/>
    <n v="14.6"/>
    <n v="22.51"/>
    <n v="0"/>
    <n v="40.47"/>
    <n v="-36343.269999999997"/>
    <n v="324808.17700000003"/>
    <n v="48421.838000000003"/>
    <n v="114225.09600000001"/>
    <n v="439033.27299999999"/>
    <n v="402690.00300000003"/>
    <n v="3326.0096439393938"/>
    <n v="2959.1775378787879"/>
    <n v="2683.8497348484852"/>
    <n v="2460.6680075757577"/>
    <n v="269.01613980716252"/>
    <n v="243.98633953168047"/>
  </r>
  <r>
    <x v="3"/>
    <x v="0"/>
    <x v="59"/>
    <n v="144"/>
    <n v="146.875"/>
    <n v="40.29"/>
    <n v="0.3569123852072475"/>
    <n v="0.43162074956564905"/>
    <n v="14.38"/>
    <n v="3.01"/>
    <n v="22.9"/>
    <n v="3"/>
    <n v="43.05"/>
    <n v="-41380.576000000001"/>
    <n v="399156.17099999997"/>
    <n v="49408.173000000003"/>
    <n v="98442.040999999997"/>
    <n v="497598.212"/>
    <n v="456217.636"/>
    <n v="3387.90272"/>
    <n v="3051.5066485106381"/>
    <n v="2769.7665565957445"/>
    <n v="2717.6590365957445"/>
    <n v="277.40969531914891"/>
    <n v="251.79695969052224"/>
  </r>
  <r>
    <x v="3"/>
    <x v="0"/>
    <x v="60"/>
    <n v="160"/>
    <n v="164.375"/>
    <n v="45.15"/>
    <n v="0.33111849390919157"/>
    <n v="0.33111849390919157"/>
    <n v="14.95"/>
    <n v="0"/>
    <n v="30.2"/>
    <n v="2.5"/>
    <n v="46.65"/>
    <n v="-49239.445"/>
    <n v="394709.34700000001"/>
    <n v="41625.067000000003"/>
    <n v="97325.65"/>
    <n v="492034.99699999997"/>
    <n v="442795.55200000003"/>
    <n v="2993.3688030418248"/>
    <n v="2740.136456273764"/>
    <n v="2440.5808973384032"/>
    <n v="2401.2735939163499"/>
    <n v="249.10331420670582"/>
    <n v="221.87099066712756"/>
  </r>
  <r>
    <x v="3"/>
    <x v="0"/>
    <x v="61"/>
    <n v="161"/>
    <n v="167.5"/>
    <n v="56.97"/>
    <n v="0.2848867825171143"/>
    <n v="0.31999297876075128"/>
    <n v="16.23"/>
    <n v="2"/>
    <n v="38.74"/>
    <n v="0.5"/>
    <n v="57.47"/>
    <n v="-52098.258000000002"/>
    <n v="601750.27399999998"/>
    <n v="146826.147"/>
    <n v="200947.58300000001"/>
    <n v="802697.85699999996"/>
    <n v="750599.59900000005"/>
    <n v="4792.2260119402981"/>
    <n v="3915.6519999999996"/>
    <n v="3604.6176238805974"/>
    <n v="3592.5389492537311"/>
    <n v="355.96836363636362"/>
    <n v="327.69251126187248"/>
  </r>
  <r>
    <x v="3"/>
    <x v="0"/>
    <x v="62"/>
    <n v="197"/>
    <n v="200.875"/>
    <n v="51.480000000000004"/>
    <n v="0.25990675990675988"/>
    <n v="0.48523698523698522"/>
    <n v="13.38"/>
    <n v="11.6"/>
    <n v="26.5"/>
    <n v="4"/>
    <n v="55.22"/>
    <n v="-54867.646999999997"/>
    <n v="526016.12399999995"/>
    <n v="79648.620999999999"/>
    <n v="130181.761"/>
    <n v="656197.88500000001"/>
    <n v="601330.23800000001"/>
    <n v="3266.6976228998133"/>
    <n v="2870.189242065961"/>
    <n v="2597.0460087118859"/>
    <n v="2618.6241393901678"/>
    <n v="260.92629473326917"/>
    <n v="236.09509170108052"/>
  </r>
  <r>
    <x v="1"/>
    <x v="1"/>
    <x v="63"/>
    <n v="63"/>
    <n v="63.875"/>
    <n v="21.53"/>
    <n v="0.23223409196470041"/>
    <n v="0.35903390617742686"/>
    <n v="5"/>
    <n v="2.73"/>
    <n v="13.8"/>
    <n v="1.82"/>
    <n v="23.35"/>
    <n v="-25077.719000000001"/>
    <n v="185302.50399999999"/>
    <n v="14057.652"/>
    <n v="35737.760999999999"/>
    <n v="221040.26500000001"/>
    <n v="195962.546"/>
    <n v="3460.5129549902153"/>
    <n v="3240.4322974559691"/>
    <n v="2847.8261291585127"/>
    <n v="2901.0176751467707"/>
    <n v="294.58475431417901"/>
    <n v="258.8932844689557"/>
  </r>
  <r>
    <x v="1"/>
    <x v="1"/>
    <x v="64"/>
    <n v="69"/>
    <n v="68.75"/>
    <n v="20.12"/>
    <n v="0.19681908548707752"/>
    <n v="0.38369781312127232"/>
    <n v="3.96"/>
    <n v="3.76"/>
    <n v="12.4"/>
    <n v="1.75"/>
    <n v="21.87"/>
    <n v="-26258.128000000001"/>
    <n v="206142.693"/>
    <n v="17720.975999999999"/>
    <n v="37943.152000000002"/>
    <n v="244085.845"/>
    <n v="217827.717"/>
    <n v="3550.3395636363634"/>
    <n v="3292.579912727273"/>
    <n v="2910.6435054545454"/>
    <n v="2998.439170909091"/>
    <n v="299.32544661157027"/>
    <n v="264.60395504132231"/>
  </r>
  <r>
    <x v="1"/>
    <x v="1"/>
    <x v="65"/>
    <n v="69"/>
    <n v="70"/>
    <n v="21.59"/>
    <n v="0.31357109773043074"/>
    <n v="0.63825845298749417"/>
    <n v="6.77"/>
    <n v="7.01"/>
    <n v="7.81"/>
    <n v="1.88"/>
    <n v="23.47"/>
    <n v="-27109.718000000001"/>
    <n v="199510.70499999999"/>
    <n v="13647.888000000001"/>
    <n v="34555.059000000001"/>
    <n v="234065.764"/>
    <n v="206956.046"/>
    <n v="3343.7966285714283"/>
    <n v="3148.8267999999998"/>
    <n v="2761.5451142857141"/>
    <n v="2850.1529285714282"/>
    <n v="286.25698181818183"/>
    <n v="251.04955584415583"/>
  </r>
  <r>
    <x v="1"/>
    <x v="1"/>
    <x v="66"/>
    <n v="70"/>
    <n v="71"/>
    <n v="22.5"/>
    <n v="0.62222222222222223"/>
    <n v="0.62222222222222223"/>
    <n v="14"/>
    <n v="0"/>
    <n v="8.5"/>
    <n v="1.74"/>
    <n v="24.24"/>
    <n v="-27002.7"/>
    <n v="241536.33900000001"/>
    <n v="14797.691999999999"/>
    <n v="36415.964999999997"/>
    <n v="277952.304"/>
    <n v="250949.60399999999"/>
    <n v="3914.8211830985915"/>
    <n v="3706.4029859154934"/>
    <n v="3326.0832676056334"/>
    <n v="3401.9202676056339"/>
    <n v="336.94572599231759"/>
    <n v="302.37120614596665"/>
  </r>
  <r>
    <x v="1"/>
    <x v="1"/>
    <x v="67"/>
    <n v="71"/>
    <n v="72"/>
    <n v="21.16"/>
    <n v="0.27221172022684309"/>
    <n v="0.34310018903591682"/>
    <n v="5.76"/>
    <n v="1.5"/>
    <n v="13.9"/>
    <n v="2"/>
    <n v="23.16"/>
    <n v="-26623.946"/>
    <n v="207061.83"/>
    <n v="19508.196"/>
    <n v="43743.785000000003"/>
    <n v="250805.61499999999"/>
    <n v="224181.66899999999"/>
    <n v="3483.4113194444444"/>
    <n v="3212.4641527777776"/>
    <n v="2842.6871249999999"/>
    <n v="2875.8587499999999"/>
    <n v="292.04219570707068"/>
    <n v="258.42610227272729"/>
  </r>
  <r>
    <x v="1"/>
    <x v="1"/>
    <x v="68"/>
    <n v="74"/>
    <n v="74.625"/>
    <n v="22.520000000000003"/>
    <n v="0.27087033747779748"/>
    <n v="0.5257548845470692"/>
    <n v="6.1"/>
    <n v="5.74"/>
    <n v="10.68"/>
    <n v="1.83"/>
    <n v="24.35"/>
    <n v="-29291.313999999998"/>
    <n v="210398.17600000001"/>
    <n v="14410.08"/>
    <n v="37937.732000000004"/>
    <n v="248335.908"/>
    <n v="219044.59400000001"/>
    <n v="3327.7843618090451"/>
    <n v="3134.684462311558"/>
    <n v="2742.1710418760472"/>
    <n v="2819.4060435510887"/>
    <n v="284.97131475559621"/>
    <n v="249.28827653418611"/>
  </r>
  <r>
    <x v="1"/>
    <x v="1"/>
    <x v="69"/>
    <n v="76"/>
    <n v="76.625"/>
    <n v="26.48"/>
    <n v="0.24471299093655591"/>
    <n v="0.47129909365558914"/>
    <n v="6.48"/>
    <n v="6"/>
    <n v="14"/>
    <n v="2"/>
    <n v="28.48"/>
    <n v="-30405.987000000001"/>
    <n v="222151.337"/>
    <n v="36373.644"/>
    <n v="57667.798999999999"/>
    <n v="279819.136"/>
    <n v="249413.149"/>
    <n v="3651.7994910277325"/>
    <n v="3177.1026688417619"/>
    <n v="2780.2871778140293"/>
    <n v="2899.2017879282221"/>
    <n v="288.82751534925109"/>
    <n v="252.7533798012754"/>
  </r>
  <r>
    <x v="1"/>
    <x v="1"/>
    <x v="70"/>
    <n v="78"/>
    <n v="77.75"/>
    <n v="21.19"/>
    <n v="0.42331288343558282"/>
    <n v="0.51769702689948094"/>
    <n v="8.9700000000000006"/>
    <n v="2"/>
    <n v="10.220000000000001"/>
    <n v="1.75"/>
    <n v="22.94"/>
    <n v="-32292.993999999999"/>
    <n v="209649.073"/>
    <n v="19257.504000000001"/>
    <n v="44545.025000000001"/>
    <n v="254194.098"/>
    <n v="221901.10399999999"/>
    <n v="3269.3774662379419"/>
    <n v="3021.6925273311895"/>
    <n v="2606.3485530546623"/>
    <n v="2696.4510996784566"/>
    <n v="274.69932066647175"/>
    <n v="236.94077755042383"/>
  </r>
  <r>
    <x v="1"/>
    <x v="1"/>
    <x v="71"/>
    <n v="79"/>
    <n v="79.375"/>
    <n v="21.85"/>
    <n v="0.36475972540045765"/>
    <n v="0.48192219679633863"/>
    <n v="7.97"/>
    <n v="2.56"/>
    <n v="11.32"/>
    <n v="2.25"/>
    <n v="24.1"/>
    <n v="-30626.841"/>
    <n v="232731.66"/>
    <n v="17773.092000000001"/>
    <n v="39120.203000000001"/>
    <n v="271851.86300000001"/>
    <n v="241225.022"/>
    <n v="3424.9053606299212"/>
    <n v="3200.9923905511814"/>
    <n v="2815.1424251968501"/>
    <n v="2932.0524094488192"/>
    <n v="290.99930823192557"/>
    <n v="255.9220386542591"/>
  </r>
  <r>
    <x v="1"/>
    <x v="1"/>
    <x v="72"/>
    <n v="79"/>
    <n v="81.25"/>
    <n v="30.25"/>
    <n v="0.33256198347107441"/>
    <n v="0.51272727272727281"/>
    <n v="10.06"/>
    <n v="5.45"/>
    <n v="14.74"/>
    <n v="1.97"/>
    <n v="32.22"/>
    <n v="-33055.53"/>
    <n v="237802.495"/>
    <n v="19537.344000000001"/>
    <n v="44320.754000000001"/>
    <n v="282123.24900000001"/>
    <n v="249067.71900000001"/>
    <n v="3472.2861415384618"/>
    <n v="3231.8265230769234"/>
    <n v="2824.9892307692307"/>
    <n v="2926.7999384615382"/>
    <n v="293.80241118881122"/>
    <n v="256.81720279720281"/>
  </r>
  <r>
    <x v="1"/>
    <x v="1"/>
    <x v="73"/>
    <n v="83"/>
    <n v="81.375"/>
    <n v="27.25"/>
    <n v="0.34862385321100919"/>
    <n v="0.41724770642201836"/>
    <n v="9.5"/>
    <n v="1.87"/>
    <n v="15.88"/>
    <n v="1.97"/>
    <n v="29.22"/>
    <n v="-32417.772000000001"/>
    <n v="264637.96399999998"/>
    <n v="24556.536"/>
    <n v="54870.404000000002"/>
    <n v="319508.36800000002"/>
    <n v="287090.59600000002"/>
    <n v="3926.3701136712752"/>
    <n v="3624.6000860215054"/>
    <n v="3226.2250076804917"/>
    <n v="3252.0794347158217"/>
    <n v="329.50909872922779"/>
    <n v="293.29318251640831"/>
  </r>
  <r>
    <x v="2"/>
    <x v="1"/>
    <x v="74"/>
    <n v="95"/>
    <n v="97.25"/>
    <n v="22.7"/>
    <n v="0.30969162995594718"/>
    <n v="0.39030837004405283"/>
    <n v="7.03"/>
    <n v="1.83"/>
    <n v="13.84"/>
    <n v="1.81"/>
    <n v="24.51"/>
    <n v="-38264.764000000003"/>
    <n v="258330.495"/>
    <n v="24557.184000000001"/>
    <n v="55387.385999999999"/>
    <n v="313717.88099999999"/>
    <n v="275453.11700000003"/>
    <n v="3225.8908071979436"/>
    <n v="2973.3747763496144"/>
    <n v="2579.9067660668384"/>
    <n v="2656.3547043701801"/>
    <n v="270.30679784996494"/>
    <n v="234.53697873334895"/>
  </r>
  <r>
    <x v="2"/>
    <x v="1"/>
    <x v="75"/>
    <n v="97"/>
    <n v="97.625"/>
    <n v="24.84"/>
    <n v="0.4561191626409018"/>
    <n v="0.55676328502415462"/>
    <n v="11.33"/>
    <n v="2.5"/>
    <n v="11.01"/>
    <n v="2"/>
    <n v="26.84"/>
    <n v="-41511.877"/>
    <n v="259357.61499999999"/>
    <n v="26228.412"/>
    <n v="52804.667999999998"/>
    <n v="312162.283"/>
    <n v="270650.40600000002"/>
    <n v="3197.5649987195902"/>
    <n v="2928.9000870678615"/>
    <n v="2503.6823969270167"/>
    <n v="2656.6721126760563"/>
    <n v="266.26364427889649"/>
    <n v="227.6074906297288"/>
  </r>
  <r>
    <x v="2"/>
    <x v="1"/>
    <x v="76"/>
    <n v="102"/>
    <n v="102.625"/>
    <n v="34.71"/>
    <n v="0.16565831172572745"/>
    <n v="0.42178046672428693"/>
    <n v="5.75"/>
    <n v="8.89"/>
    <n v="20.07"/>
    <n v="2.75"/>
    <n v="37.46"/>
    <n v="-44107.894999999997"/>
    <n v="298584.511"/>
    <n v="30092.22"/>
    <n v="55057.692999999999"/>
    <n v="353642.20400000003"/>
    <n v="309534.30900000001"/>
    <n v="3445.9654470158348"/>
    <n v="3152.7404043848969"/>
    <n v="2722.9436199756396"/>
    <n v="2909.4714835566383"/>
    <n v="286.61276403499062"/>
    <n v="247.54032908869451"/>
  </r>
  <r>
    <x v="2"/>
    <x v="1"/>
    <x v="77"/>
    <n v="105"/>
    <n v="106.25"/>
    <n v="30.809999999999995"/>
    <n v="0.25413826679649471"/>
    <n v="0.62836741317753986"/>
    <n v="7.83"/>
    <n v="11.53"/>
    <n v="11.45"/>
    <n v="2"/>
    <n v="32.81"/>
    <n v="-42528.358999999997"/>
    <n v="281058.70699999999"/>
    <n v="29704.98"/>
    <n v="56639.627"/>
    <n v="337698.33399999997"/>
    <n v="295169.97499999998"/>
    <n v="3178.3372611764703"/>
    <n v="2898.7609788235295"/>
    <n v="2498.4940705882354"/>
    <n v="2645.2584188235292"/>
    <n v="263.5237253475936"/>
    <n v="227.1358245989305"/>
  </r>
  <r>
    <x v="2"/>
    <x v="1"/>
    <x v="78"/>
    <n v="113"/>
    <n v="114.125"/>
    <n v="28.82"/>
    <n v="0.31401804302567665"/>
    <n v="0.38341429562803608"/>
    <n v="9.0500000000000007"/>
    <n v="2"/>
    <n v="17.77"/>
    <n v="2"/>
    <n v="30.82"/>
    <n v="-46455.599000000002"/>
    <n v="295462.446"/>
    <n v="32187.828000000001"/>
    <n v="63669.639000000003"/>
    <n v="359132.08500000002"/>
    <n v="312676.48599999998"/>
    <n v="3146.8309748083243"/>
    <n v="2864.7908608981384"/>
    <n v="2457.731943044907"/>
    <n v="2588.9370952902518"/>
    <n v="260.43553280892166"/>
    <n v="223.43017664044609"/>
  </r>
  <r>
    <x v="3"/>
    <x v="1"/>
    <x v="79"/>
    <n v="126"/>
    <n v="127.25"/>
    <n v="36.86"/>
    <n v="0.19669017905588715"/>
    <n v="0.46798697775366249"/>
    <n v="7.25"/>
    <n v="10"/>
    <n v="19.61"/>
    <n v="1.56"/>
    <n v="38.42"/>
    <n v="-47902.631000000001"/>
    <n v="309391.74300000002"/>
    <n v="34778.364000000001"/>
    <n v="68864.517000000007"/>
    <n v="378256.26"/>
    <n v="330353.62900000002"/>
    <n v="2972.5442829076624"/>
    <n v="2699.2369037328094"/>
    <n v="2322.7918664047152"/>
    <n v="2431.3692966601179"/>
    <n v="245.38517306661905"/>
    <n v="211.1628969458832"/>
  </r>
  <r>
    <x v="3"/>
    <x v="1"/>
    <x v="80"/>
    <n v="138"/>
    <n v="138.375"/>
    <n v="34.51"/>
    <n v="0.56940017386264852"/>
    <n v="0.6169226311214141"/>
    <n v="19.649999999999999"/>
    <n v="1.64"/>
    <n v="13.22"/>
    <n v="1"/>
    <n v="35.51"/>
    <n v="-51610.197999999997"/>
    <n v="347971.174"/>
    <n v="31402.68"/>
    <n v="69930.160999999993"/>
    <n v="417901.33500000002"/>
    <n v="366291.13699999999"/>
    <n v="3020.0638482384825"/>
    <n v="2793.1248780487808"/>
    <n v="2420.1514507678412"/>
    <n v="2514.6968310749776"/>
    <n v="253.92044345898009"/>
    <n v="220.01376825162194"/>
  </r>
  <r>
    <x v="3"/>
    <x v="1"/>
    <x v="81"/>
    <n v="137"/>
    <n v="138.75"/>
    <n v="33.81"/>
    <n v="0.29636202307009757"/>
    <n v="0.46140195208518187"/>
    <n v="10.02"/>
    <n v="5.58"/>
    <n v="18.21"/>
    <n v="1"/>
    <n v="34.81"/>
    <n v="-55351.114000000001"/>
    <n v="371668.93699999998"/>
    <n v="45313.464"/>
    <n v="82420.58"/>
    <n v="454089.51699999999"/>
    <n v="398738.40299999999"/>
    <n v="3272.7172396396395"/>
    <n v="2946.1337153153154"/>
    <n v="2547.2067675675676"/>
    <n v="2678.6950414414414"/>
    <n v="267.83033775593776"/>
    <n v="231.56425159705159"/>
  </r>
  <r>
    <x v="3"/>
    <x v="2"/>
    <x v="82"/>
    <n v="217"/>
    <n v="220.5"/>
    <n v="71.8"/>
    <n v="0.23203342618384401"/>
    <n v="0.49108635097493047"/>
    <n v="16.66"/>
    <n v="18.600000000000001"/>
    <n v="36.54"/>
    <n v="1"/>
    <n v="72.67"/>
    <n v="-81232.311000000002"/>
    <n v="669858.25800000003"/>
    <n v="18306.57"/>
    <n v="163219.367"/>
    <n v="833077.625"/>
    <n v="751845.31400000001"/>
    <n v="3778.1298185941041"/>
    <n v="3695.1068253968256"/>
    <n v="3326.7063219954653"/>
    <n v="3037.9059319727894"/>
    <n v="335.9188023088023"/>
    <n v="302.4278474541332"/>
  </r>
  <r>
    <x v="4"/>
    <x v="3"/>
    <x v="83"/>
    <n v="18"/>
    <n v="18.5"/>
    <n v="4.4800000000000004"/>
    <n v="0.6696428571428571"/>
    <n v="0.6919642857142857"/>
    <n v="3"/>
    <n v="0.1"/>
    <n v="1.38"/>
    <n v="0"/>
    <n v="4.4800000000000004"/>
    <n v="-10300.33"/>
    <n v="36721.400999999998"/>
    <n v="5324.1719999999996"/>
    <n v="15706.482"/>
    <n v="52427.883000000002"/>
    <n v="42127.553"/>
    <n v="2833.9396216216219"/>
    <n v="2546.1465405405406"/>
    <n v="1989.371945945946"/>
    <n v="1984.9405945945946"/>
    <n v="231.46786732186732"/>
    <n v="180.8519950859951"/>
  </r>
  <r>
    <x v="4"/>
    <x v="3"/>
    <x v="84"/>
    <n v="27"/>
    <n v="26.625"/>
    <n v="13.98"/>
    <n v="0.45779685264663805"/>
    <n v="0.73676680972818309"/>
    <n v="6.4"/>
    <n v="3.9"/>
    <n v="3.68"/>
    <n v="0"/>
    <n v="13.98"/>
    <n v="-12365.816000000001"/>
    <n v="110158.268"/>
    <n v="1335.72"/>
    <n v="18857.662"/>
    <n v="129015.93"/>
    <n v="116650.114"/>
    <n v="4845.6687323943661"/>
    <n v="4795.5008450704227"/>
    <n v="4331.0570516431926"/>
    <n v="4137.3997370892021"/>
    <n v="435.95462227912935"/>
    <n v="393.73245924029021"/>
  </r>
  <r>
    <x v="0"/>
    <x v="3"/>
    <x v="85"/>
    <n v="36"/>
    <n v="36.375"/>
    <n v="11.98"/>
    <n v="0.43739565943238734"/>
    <n v="0.76627712854757923"/>
    <n v="5.24"/>
    <n v="3.94"/>
    <n v="2.8"/>
    <n v="0"/>
    <n v="11.98"/>
    <n v="-3181.8319999999999"/>
    <n v="37425.69"/>
    <n v="0"/>
    <n v="10195.237999999999"/>
    <n v="47620.928"/>
    <n v="44439.095999999998"/>
    <n v="1309.1664054982818"/>
    <n v="1309.1664054982818"/>
    <n v="1221.6933608247423"/>
    <n v="1028.8849484536083"/>
    <n v="119.01512777257108"/>
    <n v="111.0630328022493"/>
  </r>
  <r>
    <x v="0"/>
    <x v="3"/>
    <x v="86"/>
    <n v="58"/>
    <n v="58"/>
    <n v="18.440000000000001"/>
    <n v="0.43275488069414314"/>
    <n v="0.74240780911062909"/>
    <n v="7.98"/>
    <n v="5.71"/>
    <n v="4.75"/>
    <n v="1.75"/>
    <n v="20.190000000000001"/>
    <n v="-26127.036"/>
    <n v="154991.6"/>
    <n v="12607.812"/>
    <n v="35593.815000000002"/>
    <n v="190585.41500000001"/>
    <n v="164458.37899999999"/>
    <n v="3285.9554310344829"/>
    <n v="3068.5793620689656"/>
    <n v="2618.1132241379305"/>
    <n v="2672.2689655172417"/>
    <n v="278.96176018808779"/>
    <n v="238.01029310344822"/>
  </r>
  <r>
    <x v="1"/>
    <x v="3"/>
    <x v="87"/>
    <n v="60"/>
    <n v="60.75"/>
    <n v="21.490000000000002"/>
    <n v="0.17449976733364353"/>
    <n v="0.31409958120055836"/>
    <n v="3.75"/>
    <n v="3"/>
    <n v="14.74"/>
    <n v="1.83"/>
    <n v="23.32"/>
    <n v="-31301.242999999999"/>
    <n v="159295.495"/>
    <n v="40647.923999999999"/>
    <n v="66153.150999999998"/>
    <n v="225448.64600000001"/>
    <n v="194147.40299999999"/>
    <n v="3711.0888230452674"/>
    <n v="3041.9871934156381"/>
    <n v="2526.7403950617281"/>
    <n v="2622.1480658436212"/>
    <n v="276.54429031051257"/>
    <n v="229.70367227833893"/>
  </r>
  <r>
    <x v="1"/>
    <x v="3"/>
    <x v="88"/>
    <n v="60"/>
    <n v="60.875"/>
    <n v="18.059999999999999"/>
    <n v="0.20210409745293467"/>
    <n v="0.47674418604651164"/>
    <n v="3.65"/>
    <n v="4.96"/>
    <n v="9.4499999999999993"/>
    <n v="1.71"/>
    <n v="19.77"/>
    <n v="-28250.71"/>
    <n v="173687.15400000001"/>
    <n v="25989.828000000001"/>
    <n v="48229.152000000002"/>
    <n v="221916.30600000001"/>
    <n v="193665.59599999999"/>
    <n v="3645.4423983572897"/>
    <n v="3218.5047720739221"/>
    <n v="2754.4274004106774"/>
    <n v="2853.1770677618069"/>
    <n v="292.59134291581108"/>
    <n v="250.40249094642522"/>
  </r>
  <r>
    <x v="1"/>
    <x v="3"/>
    <x v="89"/>
    <n v="62"/>
    <n v="62.125"/>
    <n v="19.649999999999999"/>
    <n v="0.50737913486005093"/>
    <n v="0.72010178117048351"/>
    <n v="9.9700000000000006"/>
    <n v="4.18"/>
    <n v="5.5"/>
    <n v="2"/>
    <n v="21.65"/>
    <n v="-29049.49"/>
    <n v="188594.03899999999"/>
    <n v="30013.644"/>
    <n v="55701.843000000001"/>
    <n v="244295.88200000001"/>
    <n v="215246.39199999999"/>
    <n v="3932.3280804828978"/>
    <n v="3449.2110744466804"/>
    <n v="2981.6136498993965"/>
    <n v="3035.7189376257543"/>
    <n v="313.56464313151639"/>
    <n v="271.05578635449058"/>
  </r>
  <r>
    <x v="1"/>
    <x v="3"/>
    <x v="90"/>
    <n v="79"/>
    <n v="78.875"/>
    <n v="25.619999999999997"/>
    <n v="0.1522248243559719"/>
    <n v="0.42115534738485561"/>
    <n v="3.9"/>
    <n v="6.89"/>
    <n v="14.83"/>
    <n v="2.93"/>
    <n v="28.55"/>
    <n v="-36869.68"/>
    <n v="199421.12"/>
    <n v="18860.964"/>
    <n v="51875.548999999999"/>
    <n v="251296.66899999999"/>
    <n v="214426.989"/>
    <n v="3186.011651347068"/>
    <n v="2946.8869096671947"/>
    <n v="2479.4424722662438"/>
    <n v="2528.318478605388"/>
    <n v="267.89880996974495"/>
    <n v="225.40386111511307"/>
  </r>
  <r>
    <x v="1"/>
    <x v="3"/>
    <x v="91"/>
    <n v="86"/>
    <n v="87.625"/>
    <n v="25.69"/>
    <n v="0.31140521603736859"/>
    <n v="0.42039704165044767"/>
    <n v="8"/>
    <n v="2.8"/>
    <n v="14.89"/>
    <n v="2.38"/>
    <n v="28.07"/>
    <n v="-42635.125999999997"/>
    <n v="203585.14300000001"/>
    <n v="39700.271999999997"/>
    <n v="74145.759000000005"/>
    <n v="277730.902"/>
    <n v="235095.77600000001"/>
    <n v="3169.5395378031385"/>
    <n v="2716.4693865905851"/>
    <n v="2229.9058944365192"/>
    <n v="2323.3682510699005"/>
    <n v="246.95176241732591"/>
    <n v="202.71871767604719"/>
  </r>
  <r>
    <x v="2"/>
    <x v="3"/>
    <x v="92"/>
    <n v="97"/>
    <n v="96"/>
    <n v="29.290000000000003"/>
    <n v="0.16387845681119834"/>
    <n v="0.30317514510071691"/>
    <n v="4.8"/>
    <n v="4.08"/>
    <n v="20.41"/>
    <n v="2"/>
    <n v="31.29"/>
    <n v="-45030.158000000003"/>
    <n v="234581.52100000001"/>
    <n v="54341.771999999997"/>
    <n v="87242.290999999997"/>
    <n v="321823.81199999998"/>
    <n v="276793.65399999998"/>
    <n v="3352.3313749999998"/>
    <n v="2786.2712499999998"/>
    <n v="2317.2071041666663"/>
    <n v="2443.5575104166669"/>
    <n v="253.29738636363635"/>
    <n v="210.65519128787875"/>
  </r>
  <r>
    <x v="3"/>
    <x v="3"/>
    <x v="93"/>
    <n v="211"/>
    <n v="216.375"/>
    <n v="59.41"/>
    <n v="0.13145935027773104"/>
    <n v="0.51354990742299278"/>
    <n v="7.81"/>
    <n v="22.7"/>
    <n v="28.9"/>
    <n v="1"/>
    <n v="60.34"/>
    <n v="-88905.918000000005"/>
    <n v="410646.05099999998"/>
    <n v="55049.495999999999"/>
    <n v="159922.783"/>
    <n v="570568.83400000003"/>
    <n v="481662.91600000003"/>
    <n v="2636.9443512420567"/>
    <n v="2382.5272697862511"/>
    <n v="1971.6391450028887"/>
    <n v="1897.8442564991333"/>
    <n v="216.59338816238645"/>
    <n v="179.23992227298987"/>
  </r>
  <r>
    <x v="0"/>
    <x v="4"/>
    <x v="94"/>
    <n v="60"/>
    <n v="59.625"/>
    <n v="21.42"/>
    <n v="0.28898225957049484"/>
    <n v="0.42903828197945848"/>
    <n v="6.19"/>
    <n v="3"/>
    <n v="12.23"/>
    <n v="1"/>
    <n v="22.42"/>
    <n v="-23978.691999999999"/>
    <n v="166017.633"/>
    <n v="0"/>
    <n v="54986.459000000003"/>
    <n v="221004.092"/>
    <n v="197025.4"/>
    <n v="3706.5675807127882"/>
    <n v="3706.5675807127882"/>
    <n v="3304.4092243186583"/>
    <n v="2784.3628176100628"/>
    <n v="336.960689155708"/>
    <n v="300.40083857442346"/>
  </r>
  <r>
    <x v="1"/>
    <x v="4"/>
    <x v="95"/>
    <n v="63"/>
    <n v="64"/>
    <n v="21.07"/>
    <n v="0.30327479829140958"/>
    <n v="0.44091124822021827"/>
    <n v="6.39"/>
    <n v="2.9"/>
    <n v="11.78"/>
    <n v="0"/>
    <n v="21.07"/>
    <n v="-24473.022000000001"/>
    <n v="157277.1"/>
    <n v="14173.044"/>
    <n v="44284.754000000001"/>
    <n v="201561.85399999999"/>
    <n v="177088.83199999999"/>
    <n v="3149.4039687499999"/>
    <n v="2927.95015625"/>
    <n v="2545.5591875"/>
    <n v="2457.4546875000001"/>
    <n v="266.17728693181817"/>
    <n v="231.4144715909091"/>
  </r>
  <r>
    <x v="1"/>
    <x v="4"/>
    <x v="96"/>
    <n v="64"/>
    <n v="65.375"/>
    <n v="29.41"/>
    <n v="0.17001020061203673"/>
    <n v="0.52499149948996937"/>
    <n v="5"/>
    <n v="10.44"/>
    <n v="13.97"/>
    <n v="0"/>
    <n v="29.41"/>
    <n v="-25173.424999999999"/>
    <n v="195121.86900000001"/>
    <n v="23737.668000000001"/>
    <n v="61295.031000000003"/>
    <n v="256416.9"/>
    <n v="231243.47500000001"/>
    <n v="3922.2470363288717"/>
    <n v="3559.1469521988524"/>
    <n v="3174.0850019120458"/>
    <n v="2984.6557399617591"/>
    <n v="323.55881383625933"/>
    <n v="288.55318199200417"/>
  </r>
  <r>
    <x v="1"/>
    <x v="4"/>
    <x v="97"/>
    <n v="67"/>
    <n v="67"/>
    <n v="22.71"/>
    <n v="0.43945398502862176"/>
    <n v="0.51651254953764858"/>
    <n v="9.98"/>
    <n v="1.75"/>
    <n v="10.98"/>
    <n v="0"/>
    <n v="22.71"/>
    <n v="-24031.202000000001"/>
    <n v="181326.04699999999"/>
    <n v="13043.976000000001"/>
    <n v="47594.082999999999"/>
    <n v="228920.13"/>
    <n v="204888.92800000001"/>
    <n v="3416.7183582089551"/>
    <n v="3222.0321492537314"/>
    <n v="2863.3574925373136"/>
    <n v="2706.358910447761"/>
    <n v="292.91201356852105"/>
    <n v="260.30522659430125"/>
  </r>
  <r>
    <x v="1"/>
    <x v="4"/>
    <x v="98"/>
    <n v="67"/>
    <n v="67.25"/>
    <n v="31.04"/>
    <n v="0.21939432989690721"/>
    <n v="0.3685567010309278"/>
    <n v="6.81"/>
    <n v="4.63"/>
    <n v="19.600000000000001"/>
    <n v="0"/>
    <n v="31.04"/>
    <n v="-26328.923999999999"/>
    <n v="207532.30499999999"/>
    <n v="19107.204000000002"/>
    <n v="54060.067000000003"/>
    <n v="261592.372"/>
    <n v="235263.448"/>
    <n v="3889.8493977695166"/>
    <n v="3605.7274052044609"/>
    <n v="3214.2192416356879"/>
    <n v="3085.9822304832715"/>
    <n v="327.79340047313281"/>
    <n v="292.20174923960798"/>
  </r>
  <r>
    <x v="1"/>
    <x v="4"/>
    <x v="99"/>
    <n v="68"/>
    <n v="69"/>
    <n v="29.22"/>
    <n v="0.13415468856947296"/>
    <n v="0.537987679671458"/>
    <n v="3.92"/>
    <n v="11.8"/>
    <n v="13.5"/>
    <n v="1"/>
    <n v="30.22"/>
    <n v="-27487.721000000001"/>
    <n v="221476.986"/>
    <n v="25204.861000000001"/>
    <n v="46295.521000000001"/>
    <n v="267772.50699999998"/>
    <n v="240284.78599999999"/>
    <n v="3880.7609710144925"/>
    <n v="3515.4731304347824"/>
    <n v="3117.1003623188403"/>
    <n v="3209.811391304348"/>
    <n v="319.58846640316204"/>
    <n v="283.37276021080368"/>
  </r>
  <r>
    <x v="1"/>
    <x v="4"/>
    <x v="100"/>
    <n v="73"/>
    <n v="74.5"/>
    <n v="38.04"/>
    <n v="0.16035751840168244"/>
    <n v="0.49947423764458465"/>
    <n v="6.1"/>
    <n v="12.9"/>
    <n v="19.04"/>
    <n v="0"/>
    <n v="37.89"/>
    <n v="-30258.598999999998"/>
    <n v="300689.875"/>
    <n v="22021.103999999999"/>
    <n v="67857.543000000005"/>
    <n v="368547.41800000001"/>
    <n v="338288.81900000002"/>
    <n v="4946.9452080536912"/>
    <n v="4651.3599194630879"/>
    <n v="4245.2042281879194"/>
    <n v="4036.1057046979868"/>
    <n v="422.8509017693716"/>
    <n v="385.92765710799267"/>
  </r>
  <r>
    <x v="1"/>
    <x v="4"/>
    <x v="101"/>
    <n v="75"/>
    <n v="75.375"/>
    <n v="25.8"/>
    <n v="0.3593023255813953"/>
    <n v="0.47325581395348831"/>
    <n v="9.27"/>
    <n v="2.94"/>
    <n v="13.59"/>
    <n v="1"/>
    <n v="26.8"/>
    <n v="-28558.973000000002"/>
    <n v="208498"/>
    <n v="14611.392"/>
    <n v="36819.345000000001"/>
    <n v="245317.345"/>
    <n v="216758.372"/>
    <n v="3254.6248092868987"/>
    <n v="3060.7754958540631"/>
    <n v="2681.8836484245439"/>
    <n v="2766.1426202321722"/>
    <n v="278.25231780491481"/>
    <n v="243.80760440223128"/>
  </r>
  <r>
    <x v="1"/>
    <x v="4"/>
    <x v="102"/>
    <n v="75"/>
    <n v="76.625"/>
    <n v="31.47"/>
    <n v="0.20527486495074676"/>
    <n v="0.30695900857959962"/>
    <n v="6.46"/>
    <n v="3.2"/>
    <n v="21.81"/>
    <n v="0"/>
    <n v="31.47"/>
    <n v="-25430.113000000001"/>
    <n v="190865.231"/>
    <n v="20542.691999999999"/>
    <n v="55264.353999999999"/>
    <n v="246129.58499999999"/>
    <n v="220699.47200000001"/>
    <n v="3212.1316150081566"/>
    <n v="2944.0377553017943"/>
    <n v="2612.1602610114192"/>
    <n v="2490.9002414355627"/>
    <n v="267.63979593652675"/>
    <n v="237.46911463740173"/>
  </r>
  <r>
    <x v="1"/>
    <x v="4"/>
    <x v="103"/>
    <n v="77"/>
    <n v="78.875"/>
    <n v="24.479999999999997"/>
    <n v="0.3504901960784314"/>
    <n v="0.58088235294117652"/>
    <n v="8.58"/>
    <n v="5.64"/>
    <n v="10.26"/>
    <n v="2"/>
    <n v="26.48"/>
    <n v="-30254.435000000001"/>
    <n v="212861.111"/>
    <n v="0"/>
    <n v="53743.966"/>
    <n v="266605.07699999999"/>
    <n v="236350.64199999999"/>
    <n v="3380.0960633914419"/>
    <n v="3380.0960633914419"/>
    <n v="2996.5216101426308"/>
    <n v="2698.7145610142629"/>
    <n v="307.28146030831289"/>
    <n v="272.41105546751191"/>
  </r>
  <r>
    <x v="1"/>
    <x v="4"/>
    <x v="104"/>
    <n v="79"/>
    <n v="79.5"/>
    <n v="23.46"/>
    <n v="0.35038363171355502"/>
    <n v="0.47314578005115093"/>
    <n v="8.2200000000000006"/>
    <n v="2.88"/>
    <n v="12.36"/>
    <n v="1"/>
    <n v="24.46"/>
    <n v="-30542.777999999998"/>
    <n v="189927.05"/>
    <n v="15915.168"/>
    <n v="36899.735999999997"/>
    <n v="226826.78599999999"/>
    <n v="196284.008"/>
    <n v="2853.1671194968553"/>
    <n v="2652.9763270440249"/>
    <n v="2268.7904402515724"/>
    <n v="2389.0194968553456"/>
    <n v="241.17966609491134"/>
    <n v="206.25367638650658"/>
  </r>
  <r>
    <x v="1"/>
    <x v="4"/>
    <x v="105"/>
    <n v="81"/>
    <n v="80.875"/>
    <n v="32.050000000000004"/>
    <n v="0.3117004680187207"/>
    <n v="0.45522620904836186"/>
    <n v="9.99"/>
    <n v="4.5999999999999996"/>
    <n v="17.46"/>
    <n v="1"/>
    <n v="33.049999999999997"/>
    <n v="-31448.852999999999"/>
    <n v="236827.571"/>
    <n v="16353.516"/>
    <n v="37834.536"/>
    <n v="274662.10700000002"/>
    <n v="243213.25399999999"/>
    <n v="3396.1311530139105"/>
    <n v="3193.9238454404949"/>
    <n v="2805.0663122102005"/>
    <n v="2928.3161792890264"/>
    <n v="290.35671322186317"/>
    <n v="255.00602838274551"/>
  </r>
  <r>
    <x v="1"/>
    <x v="4"/>
    <x v="106"/>
    <n v="88"/>
    <n v="87.125"/>
    <n v="29.38"/>
    <n v="0.10211027910142954"/>
    <n v="0.23417290673927843"/>
    <n v="3"/>
    <n v="3.88"/>
    <n v="22.5"/>
    <n v="0"/>
    <n v="29.38"/>
    <n v="-31685.464"/>
    <n v="203964.32500000001"/>
    <n v="27456.815999999999"/>
    <n v="69035.744000000006"/>
    <n v="273000.06900000002"/>
    <n v="241314.60500000001"/>
    <n v="3133.4297733142039"/>
    <n v="2818.2869784791969"/>
    <n v="2454.608769010043"/>
    <n v="2341.0539454806312"/>
    <n v="256.20790713447246"/>
    <n v="223.14625172818572"/>
  </r>
  <r>
    <x v="1"/>
    <x v="4"/>
    <x v="107"/>
    <n v="88"/>
    <n v="90.125"/>
    <n v="28.47"/>
    <n v="0.30417983842641377"/>
    <n v="0.38883034773445735"/>
    <n v="8.66"/>
    <n v="2.41"/>
    <n v="17.399999999999999"/>
    <n v="1"/>
    <n v="29.47"/>
    <n v="-34998.315000000002"/>
    <n v="230382.58799999999"/>
    <n v="19044.671999999999"/>
    <n v="43291.781000000003"/>
    <n v="273674.36900000001"/>
    <n v="238676.054"/>
    <n v="3036.6088099861304"/>
    <n v="2825.2948349514563"/>
    <n v="2436.9640166435506"/>
    <n v="2556.2561775312065"/>
    <n v="256.84498499558691"/>
    <n v="221.54218333123188"/>
  </r>
  <r>
    <x v="2"/>
    <x v="4"/>
    <x v="108"/>
    <n v="94"/>
    <n v="96.25"/>
    <n v="30.630000000000003"/>
    <n v="0.43584720861900095"/>
    <n v="0.59059745347698334"/>
    <n v="13.35"/>
    <n v="4.74"/>
    <n v="12.54"/>
    <n v="1"/>
    <n v="31.63"/>
    <n v="-37647.646999999997"/>
    <n v="259559.66699999999"/>
    <n v="18885.407999999999"/>
    <n v="44775.116999999998"/>
    <n v="304334.78399999999"/>
    <n v="266687.13699999999"/>
    <n v="3161.9198337662338"/>
    <n v="2965.7078025974024"/>
    <n v="2574.5634181818182"/>
    <n v="2696.7238129870129"/>
    <n v="269.60980023612751"/>
    <n v="234.05121983471074"/>
  </r>
  <r>
    <x v="3"/>
    <x v="4"/>
    <x v="109"/>
    <n v="122"/>
    <n v="124.25"/>
    <n v="38.840000000000003"/>
    <n v="0.28372811534500514"/>
    <n v="0.48326467559217295"/>
    <n v="11.02"/>
    <n v="7.75"/>
    <n v="20.07"/>
    <n v="1"/>
    <n v="39.840000000000003"/>
    <n v="-45490.519"/>
    <n v="291696.71100000001"/>
    <n v="20889.036"/>
    <n v="60574.902000000002"/>
    <n v="352271.61300000001"/>
    <n v="306781.09399999998"/>
    <n v="2835.1840080482898"/>
    <n v="2667.0629939637824"/>
    <n v="2300.942116700201"/>
    <n v="2347.6596458752515"/>
    <n v="242.46027217852568"/>
    <n v="209.17655606365463"/>
  </r>
  <r>
    <x v="3"/>
    <x v="4"/>
    <x v="110"/>
    <n v="140"/>
    <n v="141.625"/>
    <n v="52.769999999999996"/>
    <n v="0.2385825279514876"/>
    <n v="0.48682963805192342"/>
    <n v="12.59"/>
    <n v="13.1"/>
    <n v="27.08"/>
    <n v="1.24"/>
    <n v="53.91"/>
    <n v="-56146.343000000001"/>
    <n v="372277.59"/>
    <n v="32565.407999999999"/>
    <n v="78985.968999999997"/>
    <n v="451263.55900000001"/>
    <n v="395117.21600000001"/>
    <n v="3186.3269832303617"/>
    <n v="2956.3858852603707"/>
    <n v="2559.9421571050311"/>
    <n v="2628.61493380406"/>
    <n v="268.76235320548824"/>
    <n v="232.72201428227555"/>
  </r>
  <r>
    <x v="0"/>
    <x v="5"/>
    <x v="111"/>
    <n v="49"/>
    <n v="49.875"/>
    <n v="20.22"/>
    <n v="0.14342235410484669"/>
    <n v="0.54154302670623156"/>
    <n v="2.9"/>
    <n v="8.0500000000000007"/>
    <n v="9.27"/>
    <n v="0"/>
    <n v="20.22"/>
    <n v="-33219.212"/>
    <n v="180204.774"/>
    <n v="86470.328999999998"/>
    <n v="117248.63800000001"/>
    <n v="297453.41200000001"/>
    <n v="264234.2"/>
    <n v="5963.9781854636594"/>
    <n v="4230.2372531328319"/>
    <n v="3564.1878897243109"/>
    <n v="3613.1283007518796"/>
    <n v="384.56702301207565"/>
    <n v="324.01708088402825"/>
  </r>
  <r>
    <x v="1"/>
    <x v="5"/>
    <x v="112"/>
    <n v="73"/>
    <n v="73.5"/>
    <n v="25.99"/>
    <n v="0.15005771450557909"/>
    <n v="0.3616775682954983"/>
    <n v="3.9"/>
    <n v="5.5"/>
    <n v="16.59"/>
    <n v="2"/>
    <n v="27.5"/>
    <n v="-25014.379000000001"/>
    <n v="217046.99600000001"/>
    <n v="32046.743999999999"/>
    <n v="54882.53"/>
    <n v="271929.52600000001"/>
    <n v="246915.147"/>
    <n v="3699.7214421768708"/>
    <n v="3263.7113197278914"/>
    <n v="2923.379632653061"/>
    <n v="2953.0203537414968"/>
    <n v="296.70102906617194"/>
    <n v="265.7617847866419"/>
  </r>
  <r>
    <x v="1"/>
    <x v="5"/>
    <x v="113"/>
    <n v="76"/>
    <n v="77.125"/>
    <n v="20.52"/>
    <n v="0.20467836257309943"/>
    <n v="0.38401559454191037"/>
    <n v="4.2"/>
    <n v="3.68"/>
    <n v="12.64"/>
    <n v="1.88"/>
    <n v="21.93"/>
    <n v="-25722.525000000001"/>
    <n v="185524.106"/>
    <n v="19343.645"/>
    <n v="46223.67"/>
    <n v="231747.77600000001"/>
    <n v="206025.25099999999"/>
    <n v="3004.8334003241494"/>
    <n v="2754.0243889789308"/>
    <n v="2420.5070470016208"/>
    <n v="2405.4989432739062"/>
    <n v="250.36585354353917"/>
    <n v="220.04609518196551"/>
  </r>
  <r>
    <x v="1"/>
    <x v="5"/>
    <x v="114"/>
    <n v="85"/>
    <n v="86.875"/>
    <n v="21.849999999999998"/>
    <n v="0.13729977116704806"/>
    <n v="0.47185354691075515"/>
    <n v="3"/>
    <n v="7.31"/>
    <n v="11.54"/>
    <n v="0.75"/>
    <n v="22.6"/>
    <n v="-27756.623"/>
    <n v="190178.94399999999"/>
    <n v="20550.3"/>
    <n v="51986.402000000002"/>
    <n v="242165.34599999999"/>
    <n v="214408.723"/>
    <n v="2787.5147741007195"/>
    <n v="2550.9645582733815"/>
    <n v="2231.4638618705039"/>
    <n v="2189.1101467625899"/>
    <n v="231.90586893394376"/>
    <n v="202.86035107913673"/>
  </r>
  <r>
    <x v="2"/>
    <x v="5"/>
    <x v="115"/>
    <n v="103"/>
    <n v="103.25"/>
    <n v="26.22"/>
    <n v="0.11441647597254005"/>
    <n v="0.32570556826849734"/>
    <n v="3"/>
    <n v="5.54"/>
    <n v="17.68"/>
    <n v="2.75"/>
    <n v="28.97"/>
    <n v="-34601.4"/>
    <n v="261095.67999999999"/>
    <n v="41657.436000000002"/>
    <n v="77819.7"/>
    <n v="338915.38"/>
    <n v="304313.98"/>
    <n v="3282.4734140435835"/>
    <n v="2879.0115641646489"/>
    <n v="2543.8890460048424"/>
    <n v="2528.7717191283291"/>
    <n v="261.72832401496811"/>
    <n v="231.26264054589475"/>
  </r>
  <r>
    <x v="2"/>
    <x v="5"/>
    <x v="116"/>
    <n v="99"/>
    <n v="104.625"/>
    <n v="29.659999999999997"/>
    <n v="0.16048550236008094"/>
    <n v="0.28927848954821311"/>
    <n v="4.76"/>
    <n v="3.82"/>
    <n v="21.08"/>
    <n v="1"/>
    <n v="30.66"/>
    <n v="-34716.264999999999"/>
    <n v="206035.94399999999"/>
    <n v="66451.975999999995"/>
    <n v="100837.073"/>
    <n v="306873.01699999999"/>
    <n v="272156.75199999998"/>
    <n v="2933.0754313022699"/>
    <n v="2297.9310967741935"/>
    <n v="1966.1149438470727"/>
    <n v="1969.2802293906809"/>
    <n v="208.90282697947214"/>
    <n v="178.73772216791571"/>
  </r>
  <r>
    <x v="2"/>
    <x v="5"/>
    <x v="117"/>
    <n v="112"/>
    <n v="114.25"/>
    <n v="25.53"/>
    <n v="0.20681551116333724"/>
    <n v="0.24598511555033295"/>
    <n v="5.28"/>
    <n v="1"/>
    <n v="19.25"/>
    <n v="1.56"/>
    <n v="27.09"/>
    <n v="-36843.85"/>
    <n v="220356.96"/>
    <n v="52532.508000000002"/>
    <n v="75208.966"/>
    <n v="295565.92599999998"/>
    <n v="258722.076"/>
    <n v="2587.0102932166301"/>
    <n v="2127.2071597374179"/>
    <n v="1804.7226958424508"/>
    <n v="1928.7261269146607"/>
    <n v="193.38246906703799"/>
    <n v="164.06569962204097"/>
  </r>
  <r>
    <x v="3"/>
    <x v="5"/>
    <x v="118"/>
    <n v="125"/>
    <n v="127.75"/>
    <n v="25.970000000000002"/>
    <n v="0.14632268001540236"/>
    <n v="0.33885252214093187"/>
    <n v="3.8"/>
    <n v="5"/>
    <n v="17.170000000000002"/>
    <n v="1"/>
    <n v="26.97"/>
    <n v="-35233.535000000003"/>
    <n v="163460.60200000001"/>
    <n v="35374.614000000001"/>
    <n v="75872.228000000003"/>
    <n v="239332.83"/>
    <n v="204099.29500000001"/>
    <n v="1873.4468101761252"/>
    <n v="1596.5418082191779"/>
    <n v="1320.7411428571429"/>
    <n v="1279.5350450097849"/>
    <n v="145.14016438356163"/>
    <n v="120.06737662337663"/>
  </r>
  <r>
    <x v="1"/>
    <x v="6"/>
    <x v="119"/>
    <n v="76"/>
    <n v="76.375"/>
    <n v="23.909999999999997"/>
    <n v="0.47218736930154748"/>
    <n v="0.63028021748222507"/>
    <n v="11.29"/>
    <n v="3.78"/>
    <n v="8.84"/>
    <n v="1.72"/>
    <n v="25.63"/>
    <n v="-29872.94"/>
    <n v="213821.486"/>
    <n v="9301.2240000000002"/>
    <n v="34626.572999999997"/>
    <n v="248448.05900000001"/>
    <n v="218575.11900000001"/>
    <n v="3253.0024091653031"/>
    <n v="3131.218788870704"/>
    <n v="2740.0837315875615"/>
    <n v="2799.6266579378071"/>
    <n v="284.65625353370035"/>
    <n v="249.09852105341469"/>
  </r>
  <r>
    <x v="1"/>
    <x v="6"/>
    <x v="120"/>
    <n v="83"/>
    <n v="84.625"/>
    <n v="19.059999999999999"/>
    <n v="0.10493179433368312"/>
    <n v="0.11909758656873033"/>
    <n v="2"/>
    <n v="0.27"/>
    <n v="16.79"/>
    <n v="1"/>
    <n v="20.059999999999999"/>
    <n v="0"/>
    <n v="0"/>
    <n v="0"/>
    <n v="0"/>
    <n v="0"/>
    <n v="0"/>
    <n v="0"/>
    <n v="0"/>
    <n v="0"/>
    <n v="0"/>
    <n v="0"/>
    <n v="0"/>
  </r>
  <r>
    <x v="1"/>
    <x v="6"/>
    <x v="121"/>
    <n v="84"/>
    <n v="85.875"/>
    <n v="22.54"/>
    <n v="0.29769299023957407"/>
    <n v="0.56255545696539488"/>
    <n v="6.71"/>
    <n v="5.97"/>
    <n v="9.86"/>
    <n v="1.75"/>
    <n v="24.29"/>
    <n v="-35376.307999999997"/>
    <n v="183563.905"/>
    <n v="16791.504000000001"/>
    <n v="45115.372000000003"/>
    <n v="228679.277"/>
    <n v="193302.96900000001"/>
    <n v="2662.9319010189229"/>
    <n v="2467.3976477438136"/>
    <n v="2055.4464628820965"/>
    <n v="2137.5709461426491"/>
    <n v="224.30887706761942"/>
    <n v="186.85876935291788"/>
  </r>
  <r>
    <x v="1"/>
    <x v="6"/>
    <x v="122"/>
    <n v="84"/>
    <n v="86.25"/>
    <n v="24.73"/>
    <n v="0.31055398301657905"/>
    <n v="0.33885968459361093"/>
    <n v="7.68"/>
    <n v="0.7"/>
    <n v="16.350000000000001"/>
    <n v="2.0299999999999998"/>
    <n v="26.76"/>
    <n v="-33588.749000000003"/>
    <n v="237018.53599999999"/>
    <n v="15409.044"/>
    <n v="47587.983999999997"/>
    <n v="284606.52"/>
    <n v="251017.77100000001"/>
    <n v="3299.7857391304351"/>
    <n v="3121.1301565217395"/>
    <n v="2731.6953855072466"/>
    <n v="2748.0409971014492"/>
    <n v="283.73910513833994"/>
    <n v="248.33594413702241"/>
  </r>
  <r>
    <x v="1"/>
    <x v="6"/>
    <x v="123"/>
    <n v="87"/>
    <n v="88.875"/>
    <n v="25.11"/>
    <n v="0.22978892871365988"/>
    <n v="0.44763042612504972"/>
    <n v="5.77"/>
    <n v="5.47"/>
    <n v="13.87"/>
    <n v="1.66"/>
    <n v="26.77"/>
    <n v="-34513.894999999997"/>
    <n v="220913.095"/>
    <n v="11931.468000000001"/>
    <n v="44307.07"/>
    <n v="265220.16499999998"/>
    <n v="230706.27"/>
    <n v="2984.1931364275665"/>
    <n v="2849.9431448663854"/>
    <n v="2461.6011476793246"/>
    <n v="2485.6607032348807"/>
    <n v="259.08574044239867"/>
    <n v="223.78192251630225"/>
  </r>
  <r>
    <x v="2"/>
    <x v="6"/>
    <x v="124"/>
    <n v="92"/>
    <n v="94.625"/>
    <n v="26.85"/>
    <n v="0.25512104283053999"/>
    <n v="0.702048417132216"/>
    <n v="6.85"/>
    <n v="12"/>
    <n v="8"/>
    <n v="1.86"/>
    <n v="28.71"/>
    <n v="-35400.578000000001"/>
    <n v="212791.86"/>
    <n v="31222.080000000002"/>
    <n v="61719.226000000002"/>
    <n v="274511.08600000001"/>
    <n v="239110.508"/>
    <n v="2901.0418599735799"/>
    <n v="2571.085928665786"/>
    <n v="2196.971498018494"/>
    <n v="2248.7911228533685"/>
    <n v="233.73508442416235"/>
    <n v="199.7246816380449"/>
  </r>
  <r>
    <x v="2"/>
    <x v="6"/>
    <x v="125"/>
    <n v="111"/>
    <n v="110.75"/>
    <n v="31.549999999999997"/>
    <n v="0.14675118858954042"/>
    <n v="0.29920760697305865"/>
    <n v="4.63"/>
    <n v="4.8099999999999996"/>
    <n v="22.11"/>
    <n v="0"/>
    <n v="31.55"/>
    <n v="-42027.934000000001"/>
    <n v="256280.63500000001"/>
    <n v="14748.972"/>
    <n v="66414.679000000004"/>
    <n v="322695.31400000001"/>
    <n v="280667.38"/>
    <n v="2913.7274401805871"/>
    <n v="2780.5538781038376"/>
    <n v="2401.0691467268621"/>
    <n v="2314.0463656884876"/>
    <n v="252.77762528216707"/>
    <n v="218.27901333880564"/>
  </r>
  <r>
    <x v="1"/>
    <x v="7"/>
    <x v="126"/>
    <n v="87"/>
    <n v="84.75"/>
    <n v="23.740000000000002"/>
    <n v="0.13058129738837404"/>
    <n v="0.23420387531592249"/>
    <n v="3.1"/>
    <n v="2.46"/>
    <n v="18.18"/>
    <n v="2"/>
    <n v="25.74"/>
    <n v="-35326.673000000003"/>
    <n v="192062.30499999999"/>
    <n v="30840.794999999998"/>
    <n v="54117.004000000001"/>
    <n v="246179.30900000001"/>
    <n v="210852.636"/>
    <n v="2904.7706076696168"/>
    <n v="2540.8674218289088"/>
    <n v="2124.0335221238938"/>
    <n v="2266.2218879056045"/>
    <n v="230.98794743899171"/>
    <n v="193.09395655671761"/>
  </r>
  <r>
    <x v="0"/>
    <x v="8"/>
    <x v="127"/>
    <n v="53"/>
    <n v="50.75"/>
    <n v="15.120000000000001"/>
    <n v="0.248015873015873"/>
    <n v="0.46230158730158727"/>
    <n v="3.75"/>
    <n v="3.24"/>
    <n v="8.1300000000000008"/>
    <n v="1.75"/>
    <n v="16.87"/>
    <n v="-20612.538"/>
    <n v="147583.223"/>
    <n v="16442.364000000001"/>
    <n v="33266.010999999999"/>
    <n v="180849.234"/>
    <n v="160236.696"/>
    <n v="3563.5317044334975"/>
    <n v="3239.5442364532018"/>
    <n v="2833.3858522167488"/>
    <n v="2908.0438029556649"/>
    <n v="294.50402149574563"/>
    <n v="257.58053201970444"/>
  </r>
  <r>
    <x v="1"/>
    <x v="9"/>
    <x v="128"/>
    <n v="65"/>
    <n v="66.125"/>
    <n v="21.130000000000003"/>
    <n v="0.32654992901088498"/>
    <n v="0.66729768102224329"/>
    <n v="6.9"/>
    <n v="7.2"/>
    <n v="7.03"/>
    <n v="1.56"/>
    <n v="22.69"/>
    <n v="-30061.559000000001"/>
    <n v="157611.53200000001"/>
    <n v="9129.8040000000001"/>
    <n v="25656.524000000001"/>
    <n v="183268.05600000001"/>
    <n v="153206.497"/>
    <n v="2771.5395992438566"/>
    <n v="2633.4707296786391"/>
    <n v="2178.8535803402647"/>
    <n v="2383.539236294896"/>
    <n v="239.40642997078538"/>
    <n v="198.07759821275133"/>
  </r>
  <r>
    <x v="1"/>
    <x v="9"/>
    <x v="129"/>
    <n v="71"/>
    <n v="74"/>
    <n v="21.47"/>
    <n v="0.43782021425244533"/>
    <n v="0.68234746157428972"/>
    <n v="9.4"/>
    <n v="5.25"/>
    <n v="6.82"/>
    <n v="1.5"/>
    <n v="22.97"/>
    <n v="-34060.771000000001"/>
    <n v="177407.68599999999"/>
    <n v="9121.5720000000001"/>
    <n v="27567.041000000001"/>
    <n v="204974.72700000001"/>
    <n v="170913.95600000001"/>
    <n v="2769.9287432432434"/>
    <n v="2646.6642567567569"/>
    <n v="2186.3835675675678"/>
    <n v="2397.4011621621621"/>
    <n v="240.60584152334152"/>
    <n v="198.76214250614251"/>
  </r>
  <r>
    <x v="3"/>
    <x v="9"/>
    <x v="130"/>
    <n v="135"/>
    <n v="138.625"/>
    <n v="28.93"/>
    <n v="0.47874179052886279"/>
    <n v="0.51330798479087447"/>
    <n v="13.85"/>
    <n v="1"/>
    <n v="14.08"/>
    <n v="1.75"/>
    <n v="30.68"/>
    <n v="-57599.974999999999"/>
    <n v="276953.45899999997"/>
    <n v="21642.612000000001"/>
    <n v="53648.588000000003"/>
    <n v="330602.04700000002"/>
    <n v="273002.07199999999"/>
    <n v="2384.8659837691616"/>
    <n v="2228.7425428313795"/>
    <n v="1813.2332551848513"/>
    <n v="1997.8608403967537"/>
    <n v="202.61295843921633"/>
    <n v="164.83938683498647"/>
  </r>
  <r>
    <x v="3"/>
    <x v="9"/>
    <x v="131"/>
    <n v="149"/>
    <n v="153.75"/>
    <n v="34.450000000000003"/>
    <n v="0.34252539912917268"/>
    <n v="0.53701015965166909"/>
    <n v="11.8"/>
    <n v="6.7"/>
    <n v="15.95"/>
    <n v="2.75"/>
    <n v="37.200000000000003"/>
    <n v="-81339.712"/>
    <n v="293936.06400000001"/>
    <n v="36476.627999999997"/>
    <n v="82971.577000000005"/>
    <n v="376907.641"/>
    <n v="295567.929"/>
    <n v="2451.4318113821137"/>
    <n v="2214.1854504065045"/>
    <n v="1685.1466731707317"/>
    <n v="1911.7792780487805"/>
    <n v="201.28958640059133"/>
    <n v="153.19515210643016"/>
  </r>
  <r>
    <x v="0"/>
    <x v="10"/>
    <x v="132"/>
    <n v="37"/>
    <n v="35.625"/>
    <n v="11.379999999999999"/>
    <n v="0.1757469244288225"/>
    <n v="0.43936731107205629"/>
    <n v="2"/>
    <n v="3"/>
    <n v="6.38"/>
    <n v="1.38"/>
    <n v="12.76"/>
    <n v="-14778.665999999999"/>
    <n v="101316.769"/>
    <n v="10637.88"/>
    <n v="24719.925999999999"/>
    <n v="126036.69500000001"/>
    <n v="111258.02899999999"/>
    <n v="3537.8721403508775"/>
    <n v="3239.2649824561404"/>
    <n v="2824.4252350877191"/>
    <n v="2843.9794807017543"/>
    <n v="294.47863476874005"/>
    <n v="256.76593046251992"/>
  </r>
  <r>
    <x v="4"/>
    <x v="11"/>
    <x v="133"/>
    <n v="29"/>
    <n v="27.25"/>
    <n v="9.4"/>
    <n v="0.21276595744680851"/>
    <n v="0.31914893617021273"/>
    <n v="2"/>
    <n v="1"/>
    <n v="6.4"/>
    <n v="1.05"/>
    <n v="10.45"/>
    <n v="-11534.8"/>
    <n v="81006.273000000001"/>
    <n v="21678.155999999999"/>
    <n v="29069.501"/>
    <n v="110075.774"/>
    <n v="98540.974000000002"/>
    <n v="4039.4779449541288"/>
    <n v="3243.9492844036699"/>
    <n v="2820.653871559633"/>
    <n v="2972.7072660550457"/>
    <n v="294.90448040033363"/>
    <n v="256.42307923269391"/>
  </r>
  <r>
    <x v="0"/>
    <x v="11"/>
    <x v="134"/>
    <n v="44"/>
    <n v="44"/>
    <n v="12.19"/>
    <n v="0.39786710418375715"/>
    <n v="0.72108285479901557"/>
    <n v="4.8499999999999996"/>
    <n v="3.94"/>
    <n v="3.4"/>
    <n v="1.05"/>
    <n v="13.24"/>
    <n v="-29994.240000000002"/>
    <n v="202640.696"/>
    <n v="29649.468000000001"/>
    <n v="46834.557000000001"/>
    <n v="249475.253"/>
    <n v="219481.01300000001"/>
    <n v="5669.8921136363633"/>
    <n v="4996.0405681818183"/>
    <n v="4314.3532954545453"/>
    <n v="4605.4703636363638"/>
    <n v="454.18550619834713"/>
    <n v="392.2139359504132"/>
  </r>
  <r>
    <x v="0"/>
    <x v="11"/>
    <x v="135"/>
    <n v="60"/>
    <n v="59.625"/>
    <n v="19.11"/>
    <n v="0.30507587650444795"/>
    <n v="0.51439037153322864"/>
    <n v="5.83"/>
    <n v="4"/>
    <n v="9.2799999999999994"/>
    <n v="2"/>
    <n v="21.11"/>
    <n v="-25337.067999999999"/>
    <n v="163978.679"/>
    <n v="16069.74"/>
    <n v="31015.744999999999"/>
    <n v="194994.424"/>
    <n v="169657.356"/>
    <n v="3270.3467337526204"/>
    <n v="3000.8332746331239"/>
    <n v="2575.8929308176102"/>
    <n v="2750.1665241090145"/>
    <n v="272.80302496664763"/>
    <n v="234.17208461978274"/>
  </r>
  <r>
    <x v="1"/>
    <x v="11"/>
    <x v="136"/>
    <n v="75"/>
    <n v="73.125"/>
    <n v="22.16"/>
    <n v="0.48465703971119134"/>
    <n v="0.62003610108303253"/>
    <n v="10.74"/>
    <n v="3"/>
    <n v="8.42"/>
    <n v="1.5"/>
    <n v="23.66"/>
    <n v="-19252.625"/>
    <n v="130016.887"/>
    <n v="30279.768"/>
    <n v="41640.976999999999"/>
    <n v="171657.864"/>
    <n v="152405.239"/>
    <n v="2347.4579692307693"/>
    <n v="1933.3756717948718"/>
    <n v="1670.0919111111111"/>
    <n v="1778.0087111111111"/>
    <n v="175.7614247086247"/>
    <n v="151.82653737373738"/>
  </r>
  <r>
    <x v="4"/>
    <x v="12"/>
    <x v="137"/>
    <n v="11"/>
    <n v="11"/>
    <n v="2.9"/>
    <n v="0.74137931034482762"/>
    <n v="0.74137931034482762"/>
    <n v="2.15"/>
    <n v="0"/>
    <n v="0.75"/>
    <n v="0"/>
    <n v="2.9"/>
    <n v="-3828.9270000000001"/>
    <n v="23124.575000000001"/>
    <n v="2511"/>
    <n v="4239.9960000000001"/>
    <n v="27364.571"/>
    <n v="23535.644"/>
    <n v="2487.6882727272728"/>
    <n v="2259.4155454545453"/>
    <n v="1911.3312727272728"/>
    <n v="2102.2340909090908"/>
    <n v="205.40141322314048"/>
    <n v="173.75738842975207"/>
  </r>
  <r>
    <x v="0"/>
    <x v="12"/>
    <x v="138"/>
    <n v="43"/>
    <n v="41.75"/>
    <n v="12.780000000000001"/>
    <n v="5.8685446009389665E-2"/>
    <n v="0.39123630672926446"/>
    <n v="0.75"/>
    <n v="4.25"/>
    <n v="7.78"/>
    <n v="1"/>
    <n v="13.78"/>
    <n v="-24683.669000000002"/>
    <n v="135166.93599999999"/>
    <n v="24861.144"/>
    <n v="42668.097000000002"/>
    <n v="177835.033"/>
    <n v="153151.364"/>
    <n v="4259.5217485029943"/>
    <n v="3664.0452455089821"/>
    <n v="3072.8196407185628"/>
    <n v="3237.5314011976043"/>
    <n v="333.09502231899836"/>
    <n v="279.34724006532389"/>
  </r>
  <r>
    <x v="1"/>
    <x v="13"/>
    <x v="139"/>
    <n v="86"/>
    <n v="84.75"/>
    <n v="19.170000000000002"/>
    <n v="0.19979134063641105"/>
    <n v="0.588941053729786"/>
    <n v="3.83"/>
    <n v="7.46"/>
    <n v="7.88"/>
    <n v="3.9"/>
    <n v="23.07"/>
    <n v="-47729.597999999998"/>
    <n v="198934.77"/>
    <n v="40299.995999999999"/>
    <n v="60360.622000000003"/>
    <n v="259295.39199999999"/>
    <n v="211565.79399999999"/>
    <n v="3059.5326489675517"/>
    <n v="2584.0164719764011"/>
    <n v="2020.8353746312685"/>
    <n v="2347.312920353982"/>
    <n v="234.91058836149102"/>
    <n v="183.71230678466077"/>
  </r>
  <r>
    <x v="1"/>
    <x v="14"/>
    <x v="140"/>
    <n v="83"/>
    <n v="79.125"/>
    <n v="22.99"/>
    <n v="0.24010439321444105"/>
    <n v="0.4158329708568943"/>
    <n v="5.52"/>
    <n v="4.04"/>
    <n v="13.43"/>
    <n v="4.0999999999999996"/>
    <n v="27.09"/>
    <n v="-34855.67"/>
    <n v="219183.54"/>
    <n v="23586.083999999999"/>
    <n v="46323.531999999999"/>
    <n v="265507.07199999999"/>
    <n v="230651.402"/>
    <n v="3355.5396145339651"/>
    <n v="3057.4532448657187"/>
    <n v="2616.9392480252764"/>
    <n v="2770.0921327014221"/>
    <n v="277.95029498779263"/>
    <n v="237.90356800229785"/>
  </r>
  <r>
    <x v="4"/>
    <x v="15"/>
    <x v="141"/>
    <n v="25"/>
    <n v="22"/>
    <n v="7.25"/>
    <n v="0"/>
    <n v="0.62068965517241381"/>
    <n v="0"/>
    <n v="4.5"/>
    <n v="2.75"/>
    <n v="1.1399999999999999"/>
    <n v="8.39"/>
    <n v="-5900.9570000000003"/>
    <n v="71829.063999999998"/>
    <n v="11364"/>
    <n v="17918.396000000001"/>
    <n v="89747.46"/>
    <n v="83846.502999999997"/>
    <n v="4079.4300000000003"/>
    <n v="3562.8845454545458"/>
    <n v="3294.6592272727271"/>
    <n v="3264.9574545454543"/>
    <n v="323.89859504132232"/>
    <n v="299.51447520661156"/>
  </r>
  <r>
    <x v="0"/>
    <x v="16"/>
    <x v="142"/>
    <n v="52"/>
    <n v="53.875"/>
    <n v="16.73"/>
    <n v="0.26359832635983266"/>
    <n v="0.56246264196054996"/>
    <n v="4.41"/>
    <n v="5"/>
    <n v="7.32"/>
    <n v="1.89"/>
    <n v="18.62"/>
    <n v="-20669.226999999999"/>
    <n v="152879.505"/>
    <n v="5200.2"/>
    <n v="26130.022000000001"/>
    <n v="179009.527"/>
    <n v="158340.29999999999"/>
    <n v="3322.6826357308587"/>
    <n v="3226.1592018561482"/>
    <n v="2842.5076566125285"/>
    <n v="2837.6706264501163"/>
    <n v="293.28720016874075"/>
    <n v="258.40978696477532"/>
  </r>
  <r>
    <x v="4"/>
    <x v="17"/>
    <x v="143"/>
    <n v="11"/>
    <n v="11"/>
    <n v="4"/>
    <n v="0.25"/>
    <n v="0.5"/>
    <n v="1"/>
    <n v="1"/>
    <n v="2"/>
    <n v="0"/>
    <n v="4"/>
    <n v="-5730.2209999999995"/>
    <n v="41704.26"/>
    <n v="7559.616"/>
    <n v="19489.002"/>
    <n v="61193.262000000002"/>
    <n v="55463.040999999997"/>
    <n v="5563.0238181818186"/>
    <n v="4875.7860000000001"/>
    <n v="4354.8568181818182"/>
    <n v="3791.2963636363638"/>
    <n v="443.25327272727276"/>
    <n v="395.89607438016532"/>
  </r>
  <r>
    <x v="4"/>
    <x v="17"/>
    <x v="144"/>
    <n v="17"/>
    <n v="17.25"/>
    <n v="4.87"/>
    <n v="0.41067761806981518"/>
    <n v="0.61601642710472282"/>
    <n v="2"/>
    <n v="1"/>
    <n v="1.87"/>
    <n v="1.1299999999999999"/>
    <n v="6"/>
    <n v="-9900.0689999999995"/>
    <n v="56167.572"/>
    <n v="6074.616"/>
    <n v="13959.013999999999"/>
    <n v="70126.585999999996"/>
    <n v="60226.517"/>
    <n v="4065.3093333333331"/>
    <n v="3713.15768115942"/>
    <n v="3139.2406376811591"/>
    <n v="3256.0911304347828"/>
    <n v="337.55978919631093"/>
    <n v="285.38551251646902"/>
  </r>
  <r>
    <x v="4"/>
    <x v="17"/>
    <x v="145"/>
    <n v="20"/>
    <n v="17.75"/>
    <n v="6.2799999999999994"/>
    <n v="0"/>
    <n v="0.43789808917197459"/>
    <n v="0"/>
    <n v="2.75"/>
    <n v="3.53"/>
    <n v="0"/>
    <n v="6.28"/>
    <n v="-9007.65"/>
    <n v="44160.728000000003"/>
    <n v="7316.22"/>
    <n v="15871.996999999999"/>
    <n v="60032.724999999999"/>
    <n v="51025.074999999997"/>
    <n v="3382.125352112676"/>
    <n v="2969.9439436619718"/>
    <n v="2462.4707042253517"/>
    <n v="2487.928338028169"/>
    <n v="269.99490396927018"/>
    <n v="223.86097311139562"/>
  </r>
  <r>
    <x v="2"/>
    <x v="17"/>
    <x v="146"/>
    <n v="103"/>
    <n v="102.625"/>
    <n v="32.840000000000003"/>
    <n v="0.18270401948842874"/>
    <n v="0.5432399512789281"/>
    <n v="6"/>
    <n v="11.84"/>
    <n v="15"/>
    <n v="2.2200000000000002"/>
    <n v="35.06"/>
    <n v="-43853.216"/>
    <n v="287265.02100000001"/>
    <n v="36458.016000000003"/>
    <n v="72236.104000000007"/>
    <n v="359501.125"/>
    <n v="315647.90899999999"/>
    <n v="3503.0560292326431"/>
    <n v="3147.8013057247258"/>
    <n v="2720.4861680876979"/>
    <n v="2799.171946406821"/>
    <n v="286.16375506588417"/>
    <n v="247.31692437160891"/>
  </r>
  <r>
    <x v="4"/>
    <x v="18"/>
    <x v="147"/>
    <n v="13"/>
    <n v="11.875"/>
    <n v="5.57"/>
    <n v="0.21543985637342908"/>
    <n v="0.21543985637342908"/>
    <n v="1.2"/>
    <n v="0"/>
    <n v="4.37"/>
    <n v="0"/>
    <n v="5.57"/>
    <n v="-3323.7449999999999"/>
    <n v="44441.637999999999"/>
    <n v="7705.3559999999998"/>
    <n v="21167.268"/>
    <n v="65608.906000000003"/>
    <n v="62285.161"/>
    <n v="5524.9605052631578"/>
    <n v="4876.0884210526319"/>
    <n v="4596.1941052631582"/>
    <n v="3742.4537263157895"/>
    <n v="443.28076555023927"/>
    <n v="417.83582775119618"/>
  </r>
  <r>
    <x v="4"/>
    <x v="19"/>
    <x v="148"/>
    <n v="12"/>
    <n v="12"/>
    <n v="4.2"/>
    <n v="0"/>
    <n v="0.52380952380952384"/>
    <n v="0"/>
    <n v="2.2000000000000002"/>
    <n v="2"/>
    <n v="1"/>
    <n v="5.2"/>
    <n v="-2423.2150000000001"/>
    <n v="32075.041000000001"/>
    <n v="4138.3919999999998"/>
    <n v="7432.5330000000004"/>
    <n v="39507.574000000001"/>
    <n v="37084.358999999997"/>
    <n v="3292.2978333333335"/>
    <n v="2947.4318333333335"/>
    <n v="2745.4972499999999"/>
    <n v="2672.9200833333334"/>
    <n v="267.94834848484851"/>
    <n v="249.59065909090907"/>
  </r>
  <r>
    <x v="4"/>
    <x v="20"/>
    <x v="149"/>
    <n v="9"/>
    <n v="9.625"/>
    <n v="3.81"/>
    <n v="0"/>
    <n v="0.32808398950131235"/>
    <n v="0"/>
    <n v="1.25"/>
    <n v="2.56"/>
    <n v="1.2"/>
    <n v="5.01"/>
    <n v="-4501.4170000000004"/>
    <n v="30422.397000000001"/>
    <n v="2877.9720000000002"/>
    <n v="6156.3280000000004"/>
    <n v="36578.724999999999"/>
    <n v="32077.308000000001"/>
    <n v="3800.3870129870129"/>
    <n v="3501.376935064935"/>
    <n v="3033.6972467532469"/>
    <n v="3160.7685194805194"/>
    <n v="318.30699409681228"/>
    <n v="275.79065879574972"/>
  </r>
  <r>
    <x v="0"/>
    <x v="20"/>
    <x v="150"/>
    <n v="56"/>
    <n v="56"/>
    <n v="16.73"/>
    <n v="5.9772863120143453E-2"/>
    <n v="0.12552301255230125"/>
    <n v="1"/>
    <n v="1.1000000000000001"/>
    <n v="14.63"/>
    <n v="1.38"/>
    <n v="18.11"/>
    <n v="-15918.050999999999"/>
    <n v="116876.234"/>
    <n v="6723.0540000000001"/>
    <n v="19969.083999999999"/>
    <n v="136845.318"/>
    <n v="120927.26700000001"/>
    <n v="2443.6663928571429"/>
    <n v="2323.6118571428569"/>
    <n v="2039.3609464285714"/>
    <n v="2087.0756071428573"/>
    <n v="211.23744155844153"/>
    <n v="185.39644967532467"/>
  </r>
  <r>
    <x v="4"/>
    <x v="21"/>
    <x v="151"/>
    <n v="8"/>
    <n v="7.5"/>
    <n v="2.25"/>
    <n v="0"/>
    <n v="0.1111111111111111"/>
    <n v="0"/>
    <n v="0.25"/>
    <n v="2"/>
    <n v="0"/>
    <n v="2.25"/>
    <n v="-1854.4751799999999"/>
    <n v="22288.956409999999"/>
    <n v="1598"/>
    <n v="5049.8379800000002"/>
    <n v="27338.794389999999"/>
    <n v="25484.319209999998"/>
    <n v="3645.1725853333332"/>
    <n v="3432.1059186666666"/>
    <n v="3184.8425613333329"/>
    <n v="2971.8608546666665"/>
    <n v="312.00962896969696"/>
    <n v="289.53114193939388"/>
  </r>
  <r>
    <x v="4"/>
    <x v="22"/>
    <x v="152"/>
    <n v="25"/>
    <n v="23.625"/>
    <n v="10.5"/>
    <n v="9.5238095238095233E-2"/>
    <n v="0.55238095238095242"/>
    <n v="1"/>
    <n v="4.8"/>
    <n v="4.7"/>
    <n v="0"/>
    <n v="10.5"/>
    <n v="-9894.6880000000001"/>
    <n v="79472.274000000005"/>
    <n v="9327.9879999999994"/>
    <n v="25883.405999999999"/>
    <n v="105355.68"/>
    <n v="95460.991999999998"/>
    <n v="4459.499682539682"/>
    <n v="4064.6642116402113"/>
    <n v="3645.8414391534393"/>
    <n v="3363.905777777778"/>
    <n v="369.51492833092829"/>
    <n v="331.44013083213082"/>
  </r>
  <r>
    <x v="4"/>
    <x v="23"/>
    <x v="153"/>
    <n v="27"/>
    <n v="23.625"/>
    <n v="7.3500000000000005"/>
    <n v="0.40272108843537413"/>
    <n v="0.47074829931972784"/>
    <n v="2.96"/>
    <n v="0.5"/>
    <n v="3.89"/>
    <n v="1.98"/>
    <n v="9.33"/>
    <n v="-16124.753000000001"/>
    <n v="97676.157000000007"/>
    <n v="11786.58"/>
    <n v="21561.438999999998"/>
    <n v="119237.59600000001"/>
    <n v="103112.84299999999"/>
    <n v="5047.0940105820109"/>
    <n v="4548.1911534391538"/>
    <n v="3865.6619259259255"/>
    <n v="4134.4405079365079"/>
    <n v="413.47192303992307"/>
    <n v="351.42381144781143"/>
  </r>
  <r>
    <x v="0"/>
    <x v="23"/>
    <x v="154"/>
    <n v="34"/>
    <n v="32.625"/>
    <n v="13.32"/>
    <n v="0.46771771771771775"/>
    <n v="0.85810810810810811"/>
    <n v="6.23"/>
    <n v="5.2"/>
    <n v="1.89"/>
    <n v="0.73"/>
    <n v="14.05"/>
    <n v="-35314.535000000003"/>
    <n v="115730.673"/>
    <n v="5675.94"/>
    <n v="15316.679"/>
    <n v="131047.352"/>
    <n v="95732.816999999995"/>
    <n v="4016.777072796935"/>
    <n v="3842.8019003831419"/>
    <n v="2760.3640459770113"/>
    <n v="3547.3003218390804"/>
    <n v="349.34562730755835"/>
    <n v="250.94218599791012"/>
  </r>
  <r>
    <x v="3"/>
    <x v="23"/>
    <x v="155"/>
    <n v="166"/>
    <n v="170"/>
    <n v="52.019999999999996"/>
    <n v="0.33679354094579012"/>
    <n v="0.47135717031910807"/>
    <n v="17.52"/>
    <n v="7"/>
    <n v="27.5"/>
    <n v="2.68"/>
    <n v="54.7"/>
    <n v="-85376.432000000001"/>
    <n v="453306.71299999999"/>
    <n v="52387.56"/>
    <n v="110313.68799999999"/>
    <n v="563620.40099999995"/>
    <n v="478243.96899999998"/>
    <n v="3315.4141235294114"/>
    <n v="3007.2520058823525"/>
    <n v="2505.0376999999999"/>
    <n v="2666.510076470588"/>
    <n v="273.38654598930475"/>
    <n v="227.73069999999998"/>
  </r>
  <r>
    <x v="0"/>
    <x v="24"/>
    <x v="156"/>
    <n v="57"/>
    <n v="54.875"/>
    <n v="15.04"/>
    <n v="0.13297872340425532"/>
    <n v="0.26861702127659576"/>
    <n v="2"/>
    <n v="2.04"/>
    <n v="11"/>
    <n v="2"/>
    <n v="17.04"/>
    <n v="-24446.425999999999"/>
    <n v="130042.177"/>
    <n v="11117.976000000001"/>
    <n v="28506.400000000001"/>
    <n v="158548.57699999999"/>
    <n v="134102.15100000001"/>
    <n v="2889.2679179954439"/>
    <n v="2686.6624328018224"/>
    <n v="2241.1694760820051"/>
    <n v="2369.7891025056947"/>
    <n v="244.24203934562021"/>
    <n v="203.74267964381863"/>
  </r>
  <r>
    <x v="1"/>
    <x v="25"/>
    <x v="157"/>
    <n v="60"/>
    <n v="62.25"/>
    <n v="19.05"/>
    <n v="0.14698162729658792"/>
    <n v="0.29396325459317585"/>
    <n v="2.8"/>
    <n v="2.8"/>
    <n v="13.45"/>
    <n v="1.1299999999999999"/>
    <n v="20.18"/>
    <n v="-27785.922999999999"/>
    <n v="152233.63699999999"/>
    <n v="19592.918000000001"/>
    <n v="39900.747000000003"/>
    <n v="192134.38399999999"/>
    <n v="164348.46100000001"/>
    <n v="3086.4961285140562"/>
    <n v="2771.7504578313251"/>
    <n v="2325.3902489959842"/>
    <n v="2445.5202730923693"/>
    <n v="251.97731434830229"/>
    <n v="211.39911354508948"/>
  </r>
  <r>
    <x v="4"/>
    <x v="26"/>
    <x v="158"/>
    <n v="18"/>
    <n v="17.125"/>
    <n v="3.7"/>
    <n v="0.35135135135135137"/>
    <n v="0.35135135135135137"/>
    <n v="1.3"/>
    <n v="0"/>
    <n v="2.4"/>
    <n v="0"/>
    <n v="3.7"/>
    <n v="-3976.1950000000002"/>
    <n v="42972.928"/>
    <n v="4236"/>
    <n v="10092.857"/>
    <n v="53065.785000000003"/>
    <n v="49089.59"/>
    <n v="3098.7319708029199"/>
    <n v="2851.3743065693434"/>
    <n v="2619.187737226277"/>
    <n v="2509.3680583941605"/>
    <n v="259.21584605175849"/>
    <n v="238.10797611147973"/>
  </r>
  <r>
    <x v="4"/>
    <x v="27"/>
    <x v="159"/>
    <n v="8"/>
    <n v="7.625"/>
    <n v="3.1900000000000004"/>
    <n v="0.32288401253918492"/>
    <n v="0.35423197492163011"/>
    <n v="1.03"/>
    <n v="0.1"/>
    <n v="2.06"/>
    <n v="0"/>
    <n v="3.19"/>
    <n v="-3095.4490000000001"/>
    <n v="12306.691000000001"/>
    <n v="2078.6860000000001"/>
    <n v="3014.6439999999998"/>
    <n v="15321.334999999999"/>
    <n v="12225.886"/>
    <n v="2009.3554098360655"/>
    <n v="1736.7408524590164"/>
    <n v="1330.7803278688525"/>
    <n v="1613.9922622950821"/>
    <n v="157.88553204172877"/>
    <n v="120.98002980625932"/>
  </r>
  <r>
    <x v="1"/>
    <x v="27"/>
    <x v="160"/>
    <n v="75"/>
    <n v="74.5"/>
    <n v="21.32"/>
    <n v="0.50469043151969983"/>
    <n v="0.67589118198874298"/>
    <n v="10.76"/>
    <n v="3.65"/>
    <n v="6.91"/>
    <n v="2.5"/>
    <n v="23.82"/>
    <n v="-35869.557000000001"/>
    <n v="201484.935"/>
    <n v="20436.108"/>
    <n v="40378.637999999999"/>
    <n v="241863.573"/>
    <n v="205994.016"/>
    <n v="3246.490912751678"/>
    <n v="2972.1807382550337"/>
    <n v="2490.7101744966444"/>
    <n v="2704.4957718120804"/>
    <n v="270.19824893227582"/>
    <n v="226.42819768151313"/>
  </r>
  <r>
    <x v="1"/>
    <x v="27"/>
    <x v="161"/>
    <n v="82"/>
    <n v="80.875"/>
    <n v="22.39"/>
    <n v="0.49843680214381419"/>
    <n v="0.72979008485931218"/>
    <n v="11.16"/>
    <n v="5.18"/>
    <n v="6.05"/>
    <n v="3.23"/>
    <n v="25.62"/>
    <n v="-46435.167000000001"/>
    <n v="195804.88699999999"/>
    <n v="21378.365000000002"/>
    <n v="41797.131999999998"/>
    <n v="237602.019"/>
    <n v="191166.85200000001"/>
    <n v="2937.8920432766613"/>
    <n v="2673.5536816074191"/>
    <n v="2099.3939659969092"/>
    <n v="2421.080519319938"/>
    <n v="243.05033469158354"/>
    <n v="190.85399690880993"/>
  </r>
  <r>
    <x v="1"/>
    <x v="27"/>
    <x v="162"/>
    <n v="86"/>
    <n v="87.375"/>
    <n v="25.42"/>
    <n v="0.57946498819826908"/>
    <n v="0.62981904012588519"/>
    <n v="14.73"/>
    <n v="1.28"/>
    <n v="9.41"/>
    <n v="1.82"/>
    <n v="27.24"/>
    <n v="-43760.841999999997"/>
    <n v="252241.75599999999"/>
    <n v="14031.165999999999"/>
    <n v="72385.119000000006"/>
    <n v="324626.875"/>
    <n v="280866.033"/>
    <n v="3715.3290414878397"/>
    <n v="3554.7434506437767"/>
    <n v="3053.9040572246063"/>
    <n v="2886.8870500715307"/>
    <n v="323.15849551307059"/>
    <n v="277.62764156587332"/>
  </r>
  <r>
    <x v="2"/>
    <x v="27"/>
    <x v="163"/>
    <n v="91"/>
    <n v="92.25"/>
    <n v="25.049999999999997"/>
    <n v="0.30259481037924157"/>
    <n v="0.57045908183632743"/>
    <n v="7.58"/>
    <n v="6.71"/>
    <n v="10.76"/>
    <n v="2"/>
    <n v="27.05"/>
    <n v="-43225.758000000002"/>
    <n v="187544.644"/>
    <n v="22025.893"/>
    <n v="41771.758999999998"/>
    <n v="229316.40299999999"/>
    <n v="186090.64499999999"/>
    <n v="2485.8146666666667"/>
    <n v="2247.051598915989"/>
    <n v="1778.4796964769646"/>
    <n v="2033.0042710027101"/>
    <n v="204.27741808327173"/>
    <n v="161.67997240699677"/>
  </r>
  <r>
    <x v="2"/>
    <x v="27"/>
    <x v="164"/>
    <n v="93"/>
    <n v="93.25"/>
    <n v="24.92"/>
    <n v="0.51324237560192609"/>
    <n v="0.63362760834670939"/>
    <n v="12.79"/>
    <n v="3"/>
    <n v="9.1300000000000008"/>
    <n v="2"/>
    <n v="26.92"/>
    <n v="-44073.461000000003"/>
    <n v="215168.63699999999"/>
    <n v="8505.6740000000009"/>
    <n v="45111.476999999999"/>
    <n v="260280.114"/>
    <n v="216206.65299999999"/>
    <n v="2791.207656836461"/>
    <n v="2699.9939946380696"/>
    <n v="2227.3563431635389"/>
    <n v="2307.4384664879353"/>
    <n v="245.45399951255177"/>
    <n v="202.48694028759445"/>
  </r>
  <r>
    <x v="2"/>
    <x v="27"/>
    <x v="165"/>
    <n v="118"/>
    <n v="115.25"/>
    <n v="34.700000000000003"/>
    <n v="0.5789625360230547"/>
    <n v="0.78904899135446671"/>
    <n v="20.09"/>
    <n v="7.29"/>
    <n v="7.32"/>
    <n v="2.8"/>
    <n v="37.5"/>
    <n v="-28447.464"/>
    <n v="164191.03200000001"/>
    <n v="20425.021000000001"/>
    <n v="34777.648999999998"/>
    <n v="198968.68100000001"/>
    <n v="170521.217"/>
    <n v="1726.4093796095447"/>
    <n v="1549.185770065076"/>
    <n v="1302.3531106290673"/>
    <n v="1424.6510368763559"/>
    <n v="140.83507000591601"/>
    <n v="118.39573732991521"/>
  </r>
  <r>
    <x v="3"/>
    <x v="27"/>
    <x v="166"/>
    <n v="126"/>
    <n v="124.125"/>
    <n v="29.729999999999997"/>
    <n v="0.37403296333669694"/>
    <n v="0.59064917591658261"/>
    <n v="11.12"/>
    <n v="6.44"/>
    <n v="12.17"/>
    <n v="1.35"/>
    <n v="31.08"/>
    <n v="-82318.67"/>
    <n v="267459.495"/>
    <n v="44645.43"/>
    <n v="95898.119000000006"/>
    <n v="363357.614"/>
    <n v="281038.94400000002"/>
    <n v="2927.3523786505539"/>
    <n v="2567.6711701913396"/>
    <n v="1904.4794682779459"/>
    <n v="2154.7592749244714"/>
    <n v="233.42465183557633"/>
    <n v="173.1344971161769"/>
  </r>
  <r>
    <x v="3"/>
    <x v="27"/>
    <x v="167"/>
    <n v="145"/>
    <n v="145.25"/>
    <n v="34.380000000000003"/>
    <n v="0.40517742873763812"/>
    <n v="0.62536358347876664"/>
    <n v="13.93"/>
    <n v="7.57"/>
    <n v="12.88"/>
    <n v="3.44"/>
    <n v="37.82"/>
    <n v="-51132.77"/>
    <n v="237081.005"/>
    <n v="26883.878000000001"/>
    <n v="55575.355000000003"/>
    <n v="292656.36"/>
    <n v="241523.59"/>
    <n v="2014.8458519793458"/>
    <n v="1829.7589122203096"/>
    <n v="1477.7260722891567"/>
    <n v="1632.2272289156626"/>
    <n v="166.34171929275541"/>
    <n v="134.33873384446881"/>
  </r>
  <r>
    <x v="4"/>
    <x v="28"/>
    <x v="168"/>
    <n v="3"/>
    <n v="2.5"/>
    <n v="2"/>
    <n v="0"/>
    <n v="0.15"/>
    <n v="0"/>
    <n v="0.3"/>
    <n v="1.7"/>
    <n v="1"/>
    <n v="3"/>
    <n v="0"/>
    <n v="0"/>
    <n v="0"/>
    <n v="0"/>
    <n v="0"/>
    <n v="0"/>
    <n v="0"/>
    <n v="0"/>
    <n v="0"/>
    <n v="0"/>
    <n v="0"/>
    <n v="0"/>
  </r>
  <r>
    <x v="4"/>
    <x v="28"/>
    <x v="169"/>
    <n v="19"/>
    <n v="18.75"/>
    <n v="4.7"/>
    <n v="0"/>
    <n v="0.36170212765957444"/>
    <n v="0"/>
    <n v="1.7"/>
    <n v="3"/>
    <n v="0"/>
    <n v="4.7"/>
    <n v="0"/>
    <n v="0"/>
    <n v="0"/>
    <n v="0"/>
    <n v="0"/>
    <n v="0"/>
    <n v="0"/>
    <n v="0"/>
    <n v="0"/>
    <n v="0"/>
    <n v="0"/>
    <n v="0"/>
  </r>
  <r>
    <x v="3"/>
    <x v="28"/>
    <x v="170"/>
    <n v="144"/>
    <n v="138.5"/>
    <n v="36.090000000000003"/>
    <n v="0.22887226378498196"/>
    <n v="0.43114436131892481"/>
    <n v="8.26"/>
    <n v="7.3"/>
    <n v="20.53"/>
    <n v="0.25"/>
    <n v="36.340000000000003"/>
    <n v="-42880.603999999999"/>
    <n v="371850.52600000001"/>
    <n v="51044.362999999998"/>
    <n v="93278.81"/>
    <n v="465129.33600000001"/>
    <n v="422248.73200000002"/>
    <n v="3358.3345559566787"/>
    <n v="2989.7831985559565"/>
    <n v="2680.175949458484"/>
    <n v="2684.8413429602888"/>
    <n v="271.79847259599603"/>
    <n v="243.65235904168037"/>
  </r>
  <r>
    <x v="2"/>
    <x v="29"/>
    <x v="171"/>
    <n v="103"/>
    <n v="102.125"/>
    <n v="29.130000000000003"/>
    <n v="0.25780981805698588"/>
    <n v="0.50566426364572603"/>
    <n v="7.51"/>
    <n v="7.22"/>
    <n v="14.4"/>
    <n v="2.75"/>
    <n v="31.88"/>
    <n v="-49921.578999999998"/>
    <n v="275119.50599999999"/>
    <n v="56086.404000000002"/>
    <n v="98537.013999999996"/>
    <n v="373656.52"/>
    <n v="323734.94099999999"/>
    <n v="3658.8153733170138"/>
    <n v="3109.6216988984092"/>
    <n v="2620.7935079559365"/>
    <n v="2693.9486511627906"/>
    <n v="282.6928817180372"/>
    <n v="238.25395526872151"/>
  </r>
  <r>
    <x v="4"/>
    <x v="30"/>
    <x v="172"/>
    <n v="13"/>
    <n v="12.375"/>
    <n v="4.1899999999999995"/>
    <n v="0.47255369928400959"/>
    <n v="0.49642004773269699"/>
    <n v="1.98"/>
    <n v="0.1"/>
    <n v="2.11"/>
    <n v="0"/>
    <n v="4.1900000000000004"/>
    <n v="0"/>
    <n v="0"/>
    <n v="0"/>
    <n v="0"/>
    <n v="0"/>
    <n v="0"/>
    <n v="0"/>
    <n v="0"/>
    <n v="0"/>
    <n v="0"/>
    <n v="0"/>
    <n v="0"/>
  </r>
  <r>
    <x v="1"/>
    <x v="30"/>
    <x v="173"/>
    <n v="81"/>
    <n v="78.875"/>
    <n v="22.16"/>
    <n v="0.36281588447653423"/>
    <n v="0.4034296028880866"/>
    <n v="8.0399999999999991"/>
    <n v="0.9"/>
    <n v="13.22"/>
    <n v="1.95"/>
    <n v="24.11"/>
    <n v="-33559.944000000003"/>
    <n v="231335.51699999999"/>
    <n v="36858.815999999999"/>
    <n v="63884.381999999998"/>
    <n v="295219.89899999998"/>
    <n v="261659.95499999999"/>
    <n v="3742.8830301109347"/>
    <n v="3275.576329635499"/>
    <n v="2850.0936798732168"/>
    <n v="2932.938408874802"/>
    <n v="297.77966633049988"/>
    <n v="259.0994254430197"/>
  </r>
  <r>
    <x v="0"/>
    <x v="31"/>
    <x v="174"/>
    <n v="60"/>
    <n v="60.5"/>
    <n v="17.68"/>
    <n v="0.2330316742081448"/>
    <n v="0.43947963800904977"/>
    <n v="4.12"/>
    <n v="3.65"/>
    <n v="9.91"/>
    <n v="0.78"/>
    <n v="18.46"/>
    <n v="-21918.945"/>
    <n v="146355.351"/>
    <n v="15373.464"/>
    <n v="52582.65"/>
    <n v="198938.00099999999"/>
    <n v="177019.05600000001"/>
    <n v="3288.2314214876033"/>
    <n v="3034.1245785123965"/>
    <n v="2671.827966942149"/>
    <n v="2419.0967107438014"/>
    <n v="275.82950713749057"/>
    <n v="242.89345154019537"/>
  </r>
  <r>
    <x v="0"/>
    <x v="32"/>
    <x v="175"/>
    <n v="59"/>
    <n v="57.125"/>
    <n v="16.46"/>
    <n v="0.48967193195625758"/>
    <n v="0.55224787363304984"/>
    <n v="8.06"/>
    <n v="1.03"/>
    <n v="7.37"/>
    <n v="1.6"/>
    <n v="18.059999999999999"/>
    <n v="-25362.685000000001"/>
    <n v="146586.91899999999"/>
    <n v="19767.78"/>
    <n v="44177.491999999998"/>
    <n v="190764.41099999999"/>
    <n v="165401.726"/>
    <n v="3339.4207614879647"/>
    <n v="2993.3764726477025"/>
    <n v="2549.3907396061268"/>
    <n v="2566.0729803063455"/>
    <n v="272.12513387706389"/>
    <n v="231.76279450964788"/>
  </r>
  <r>
    <x v="0"/>
    <x v="33"/>
    <x v="176"/>
    <n v="35"/>
    <n v="35.25"/>
    <n v="10.130000000000001"/>
    <n v="0.19743336623889435"/>
    <n v="0.35044422507403744"/>
    <n v="2"/>
    <n v="1.55"/>
    <n v="6.58"/>
    <n v="0"/>
    <n v="10.130000000000001"/>
    <n v="-11307.001"/>
    <n v="95448.214999999997"/>
    <n v="11843.099"/>
    <n v="23275.507000000001"/>
    <n v="118723.72199999999"/>
    <n v="107416.72100000001"/>
    <n v="3368.0488510638297"/>
    <n v="3032.0744113475175"/>
    <n v="2711.308425531915"/>
    <n v="2707.7507801418437"/>
    <n v="275.64312830431976"/>
    <n v="246.48258413926499"/>
  </r>
  <r>
    <x v="4"/>
    <x v="34"/>
    <x v="177"/>
    <n v="15"/>
    <n v="13.625"/>
    <n v="3.93"/>
    <n v="0.38167938931297707"/>
    <n v="0.61832061068702293"/>
    <n v="1.5"/>
    <n v="0.93"/>
    <n v="1.5"/>
    <n v="0.25"/>
    <n v="4.18"/>
    <n v="-5129.1239999999998"/>
    <n v="52480.915000000001"/>
    <n v="5967"/>
    <n v="13972.647000000001"/>
    <n v="66453.562000000005"/>
    <n v="61324.438000000002"/>
    <n v="4877.3256513761471"/>
    <n v="4439.3806972477068"/>
    <n v="4062.9312293577982"/>
    <n v="3851.810275229358"/>
    <n v="403.58006338615519"/>
    <n v="369.35738448707258"/>
  </r>
  <r>
    <x v="4"/>
    <x v="35"/>
    <x v="178"/>
    <n v="15"/>
    <n v="14"/>
    <n v="5.1099999999999994"/>
    <n v="0.34246575342465757"/>
    <n v="0.81604696673189836"/>
    <n v="1.75"/>
    <n v="2.42"/>
    <n v="0.94"/>
    <n v="0"/>
    <n v="5.1100000000000003"/>
    <n v="-4380.1559999999999"/>
    <n v="55581.303"/>
    <n v="16888.734"/>
    <n v="19235.599999999999"/>
    <n v="74816.903000000006"/>
    <n v="70436.747000000003"/>
    <n v="5344.0645000000004"/>
    <n v="4137.7263571428575"/>
    <n v="3824.8580714285717"/>
    <n v="3970.0930714285714"/>
    <n v="376.15694155844159"/>
    <n v="347.71437012987013"/>
  </r>
  <r>
    <x v="4"/>
    <x v="36"/>
    <x v="179"/>
    <n v="7"/>
    <n v="6.125"/>
    <n v="2.42"/>
    <n v="0.49586776859504134"/>
    <n v="0.95867768595041336"/>
    <n v="1.2"/>
    <n v="1.1200000000000001"/>
    <n v="0.1"/>
    <n v="0"/>
    <n v="2.42"/>
    <n v="0"/>
    <n v="0"/>
    <n v="0"/>
    <n v="0"/>
    <n v="0"/>
    <n v="0"/>
    <n v="0"/>
    <n v="0"/>
    <n v="0"/>
    <n v="0"/>
    <n v="0"/>
    <n v="0"/>
  </r>
  <r>
    <x v="4"/>
    <x v="36"/>
    <x v="180"/>
    <n v="25"/>
    <n v="23.75"/>
    <n v="8.7899999999999991"/>
    <n v="0.22753128555176338"/>
    <n v="0.52559726962457343"/>
    <n v="2"/>
    <n v="2.62"/>
    <n v="4.17"/>
    <n v="1.61"/>
    <n v="10.4"/>
    <n v="-7519.4319999999998"/>
    <n v="124255.2"/>
    <n v="11019.661"/>
    <n v="14857.614"/>
    <n v="139112.81400000001"/>
    <n v="131593.38200000001"/>
    <n v="5857.3816421052634"/>
    <n v="5393.3959157894742"/>
    <n v="5076.7882526315798"/>
    <n v="5231.797894736842"/>
    <n v="490.30871961722494"/>
    <n v="461.52620478468907"/>
  </r>
  <r>
    <x v="4"/>
    <x v="37"/>
    <x v="181"/>
    <n v="19"/>
    <n v="17.125"/>
    <n v="6.5600000000000005"/>
    <n v="0.23780487804878048"/>
    <n v="0.39024390243902435"/>
    <n v="1.56"/>
    <n v="1"/>
    <n v="4"/>
    <n v="1"/>
    <n v="7.56"/>
    <n v="-22641.865000000002"/>
    <n v="60425.258999999998"/>
    <n v="30059.303"/>
    <n v="38330.472999999998"/>
    <n v="98755.732000000004"/>
    <n v="76113.866999999998"/>
    <n v="5766.7580729927013"/>
    <n v="4011.4703065693434"/>
    <n v="2689.317605839416"/>
    <n v="3528.4822773722626"/>
    <n v="364.67911877903123"/>
    <n v="244.48341871267419"/>
  </r>
  <r>
    <x v="4"/>
    <x v="38"/>
    <x v="182"/>
    <n v="24"/>
    <n v="23.375"/>
    <n v="7.48"/>
    <n v="0.11764705882352941"/>
    <n v="0.30614973262032086"/>
    <n v="0.88"/>
    <n v="1.41"/>
    <n v="5.19"/>
    <n v="0"/>
    <n v="7.48"/>
    <n v="-6176.2079999999996"/>
    <n v="55178.108999999997"/>
    <n v="3482.538"/>
    <n v="8002.9290000000001"/>
    <n v="63181.038"/>
    <n v="57004.83"/>
    <n v="2702.9321069518719"/>
    <n v="2553.9465240641712"/>
    <n v="2289.7237219251338"/>
    <n v="2360.5608128342246"/>
    <n v="232.17695673310646"/>
    <n v="208.15670199319399"/>
  </r>
  <r>
    <x v="0"/>
    <x v="38"/>
    <x v="183"/>
    <n v="36"/>
    <n v="33"/>
    <n v="8.98"/>
    <n v="0.31403118040089084"/>
    <n v="0.53674832962138086"/>
    <n v="2.82"/>
    <n v="2"/>
    <n v="4.16"/>
    <n v="0"/>
    <n v="8.98"/>
    <n v="-12312.734"/>
    <n v="95914.660999999993"/>
    <n v="27139.392"/>
    <n v="50890.873"/>
    <n v="146805.53400000001"/>
    <n v="134492.79999999999"/>
    <n v="4448.6525454545463"/>
    <n v="3626.2467272727281"/>
    <n v="3253.1335757575757"/>
    <n v="2906.5048787878786"/>
    <n v="329.65879338842984"/>
    <n v="295.73941597796141"/>
  </r>
  <r>
    <x v="1"/>
    <x v="38"/>
    <x v="184"/>
    <n v="61"/>
    <n v="61.875"/>
    <n v="16.049999999999997"/>
    <n v="0.12461059190031155"/>
    <n v="0.21495327102803743"/>
    <n v="2"/>
    <n v="1.45"/>
    <n v="12.6"/>
    <n v="1.43"/>
    <n v="17.48"/>
    <n v="-22603.89"/>
    <n v="167885.05499999999"/>
    <n v="25528.824000000001"/>
    <n v="48477.9"/>
    <n v="216362.95499999999"/>
    <n v="193759.065"/>
    <n v="3496.7750303030302"/>
    <n v="3084.1879757575757"/>
    <n v="2718.872581818182"/>
    <n v="2713.2938181818181"/>
    <n v="280.3807250688705"/>
    <n v="247.17023471074381"/>
  </r>
  <r>
    <x v="1"/>
    <x v="38"/>
    <x v="185"/>
    <n v="76"/>
    <n v="77.25"/>
    <n v="21.3"/>
    <n v="0.25821596244131456"/>
    <n v="0.43661971830985918"/>
    <n v="5.5"/>
    <n v="3.8"/>
    <n v="12"/>
    <n v="2.4700000000000002"/>
    <n v="23.77"/>
    <n v="-28561.035"/>
    <n v="229657.04"/>
    <n v="46076.196000000004"/>
    <n v="77294.012000000002"/>
    <n v="306951.05200000003"/>
    <n v="278390.01699999999"/>
    <n v="3973.4764012944988"/>
    <n v="3377.0207896440133"/>
    <n v="3007.298653721683"/>
    <n v="2972.9066666666668"/>
    <n v="307.00188996763757"/>
    <n v="273.39078670197119"/>
  </r>
  <r>
    <x v="1"/>
    <x v="38"/>
    <x v="186"/>
    <n v="86"/>
    <n v="86.375"/>
    <n v="20.6"/>
    <n v="0.28398058252427183"/>
    <n v="0.41747572815533979"/>
    <n v="5.85"/>
    <n v="2.75"/>
    <n v="12"/>
    <n v="1.75"/>
    <n v="22.35"/>
    <n v="-31542.931"/>
    <n v="226015.59099999999"/>
    <n v="53337.696000000004"/>
    <n v="87292.84"/>
    <n v="313308.43099999998"/>
    <n v="281765.5"/>
    <n v="3627.3045557163528"/>
    <n v="3009.7914327062226"/>
    <n v="2644.6055455861069"/>
    <n v="2616.6783328509405"/>
    <n v="273.61740297329294"/>
    <n v="240.41868596237336"/>
  </r>
  <r>
    <x v="4"/>
    <x v="39"/>
    <x v="187"/>
    <n v="6"/>
    <n v="4.125"/>
    <n v="2.2400000000000002"/>
    <n v="0"/>
    <n v="0.40625"/>
    <n v="0"/>
    <n v="0.91"/>
    <n v="1.33"/>
    <n v="0"/>
    <n v="2.2400000000000002"/>
    <n v="0"/>
    <n v="6350.2759999999998"/>
    <n v="0"/>
    <n v="87.861000000000004"/>
    <n v="6438.1369999999997"/>
    <n v="6438.1369999999997"/>
    <n v="1560.7604848484848"/>
    <n v="1560.7604848484848"/>
    <n v="1560.7604848484848"/>
    <n v="1539.4608484848484"/>
    <n v="141.8873168044077"/>
    <n v="141.8873168044077"/>
  </r>
  <r>
    <x v="4"/>
    <x v="39"/>
    <x v="188"/>
    <n v="28"/>
    <n v="26.75"/>
    <n v="9.08"/>
    <n v="0.33039647577092512"/>
    <n v="0.41519823788546256"/>
    <n v="3"/>
    <n v="0.77"/>
    <n v="5.31"/>
    <n v="1"/>
    <n v="10.08"/>
    <n v="-11847.316999999999"/>
    <n v="91246.907000000007"/>
    <n v="10220.592000000001"/>
    <n v="19964.113000000001"/>
    <n v="111211.02"/>
    <n v="99363.702999999994"/>
    <n v="4157.4213084112153"/>
    <n v="3775.3431028037385"/>
    <n v="3332.4527476635512"/>
    <n v="3411.0993271028042"/>
    <n v="343.21300934579443"/>
    <n v="302.95024978759557"/>
  </r>
  <r>
    <x v="4"/>
    <x v="39"/>
    <x v="189"/>
    <n v="29"/>
    <n v="27.5"/>
    <n v="10.48"/>
    <n v="0.3645038167938931"/>
    <n v="0.45992366412213742"/>
    <n v="3.82"/>
    <n v="1"/>
    <n v="5.66"/>
    <n v="1"/>
    <n v="11.48"/>
    <n v="-9862.5229999999992"/>
    <n v="89341.622000000003"/>
    <n v="7590.0839999999998"/>
    <n v="14908.853999999999"/>
    <n v="104250.476"/>
    <n v="94387.952999999994"/>
    <n v="3790.9263999999998"/>
    <n v="3514.9233454545451"/>
    <n v="3156.286145454545"/>
    <n v="3248.7862545454545"/>
    <n v="319.53848595041319"/>
    <n v="286.93510413223134"/>
  </r>
  <r>
    <x v="4"/>
    <x v="39"/>
    <x v="190"/>
    <n v="33"/>
    <n v="28"/>
    <n v="13.52"/>
    <n v="0.26109467455621299"/>
    <n v="0.56952662721893488"/>
    <n v="3.53"/>
    <n v="4.17"/>
    <n v="5.82"/>
    <n v="0.69"/>
    <n v="14.21"/>
    <n v="-11134.52"/>
    <n v="125270.743"/>
    <n v="11458.727999999999"/>
    <n v="21263.210999999999"/>
    <n v="146533.954"/>
    <n v="135399.43400000001"/>
    <n v="5233.3554999999997"/>
    <n v="4824.1152142857145"/>
    <n v="4426.4537857142859"/>
    <n v="4473.9551071428568"/>
    <n v="438.55592857142858"/>
    <n v="402.4048896103896"/>
  </r>
  <r>
    <x v="3"/>
    <x v="39"/>
    <x v="191"/>
    <n v="177"/>
    <n v="167"/>
    <n v="51.61"/>
    <n v="0.22921914357682621"/>
    <n v="0.58341406704127108"/>
    <n v="11.83"/>
    <n v="18.28"/>
    <n v="21.5"/>
    <n v="2.14"/>
    <n v="53.68"/>
    <n v="-66862.751999999993"/>
    <n v="444647.84100000001"/>
    <n v="66935.28"/>
    <n v="107379.73699999999"/>
    <n v="552027.57799999998"/>
    <n v="485164.826"/>
    <n v="3305.554359281437"/>
    <n v="2904.7442994011972"/>
    <n v="2504.3685389221555"/>
    <n v="2662.5619221556885"/>
    <n v="264.06766358192704"/>
    <n v="227.6698671747414"/>
  </r>
  <r>
    <x v="0"/>
    <x v="40"/>
    <x v="192"/>
    <n v="43"/>
    <n v="41.5"/>
    <n v="14.16"/>
    <n v="0.36581920903954801"/>
    <n v="0.471045197740113"/>
    <n v="5.18"/>
    <n v="1.49"/>
    <n v="7.49"/>
    <n v="0"/>
    <n v="14.16"/>
    <n v="-15532.021000000001"/>
    <n v="128687.22199999999"/>
    <n v="24749.556"/>
    <n v="43143.832000000002"/>
    <n v="171831.054"/>
    <n v="156299.033"/>
    <n v="4140.5073253012051"/>
    <n v="3544.1324819277106"/>
    <n v="3169.8669156626502"/>
    <n v="3100.8969156626504"/>
    <n v="322.19386199342824"/>
    <n v="288.16971960569549"/>
  </r>
  <r>
    <x v="0"/>
    <x v="41"/>
    <x v="193"/>
    <n v="47"/>
    <n v="47"/>
    <n v="12.43"/>
    <n v="0.18986323411102171"/>
    <n v="0.55189058728881735"/>
    <n v="2.36"/>
    <n v="4.5"/>
    <n v="5.57"/>
    <n v="0"/>
    <n v="12.43"/>
    <n v="-16998.223999999998"/>
    <n v="88019.851999999999"/>
    <n v="0"/>
    <n v="20449.653999999999"/>
    <n v="108469.50599999999"/>
    <n v="91471.282000000007"/>
    <n v="2307.861829787234"/>
    <n v="2307.861829787234"/>
    <n v="1946.1974893617023"/>
    <n v="1872.7628085106383"/>
    <n v="209.80562088974855"/>
    <n v="176.92704448742748"/>
  </r>
  <r>
    <x v="1"/>
    <x v="41"/>
    <x v="194"/>
    <n v="73"/>
    <n v="71.875"/>
    <n v="21.67"/>
    <n v="0.22611905860636825"/>
    <n v="0.32625749884633132"/>
    <n v="4.9000000000000004"/>
    <n v="2.17"/>
    <n v="14.6"/>
    <n v="1.1200000000000001"/>
    <n v="22.79"/>
    <n v="-27826.126"/>
    <n v="173543.64600000001"/>
    <n v="12450"/>
    <n v="46485.023000000001"/>
    <n v="220028.66899999999"/>
    <n v="192202.54300000001"/>
    <n v="3061.2684382608695"/>
    <n v="2888.0510469565215"/>
    <n v="2500.9049460869564"/>
    <n v="2414.5202921739133"/>
    <n v="262.55009517786561"/>
    <n v="227.35499509881421"/>
  </r>
  <r>
    <x v="0"/>
    <x v="42"/>
    <x v="195"/>
    <n v="52"/>
    <n v="54.5"/>
    <n v="21.09"/>
    <n v="0.35561877667140823"/>
    <n v="0.62683736367946885"/>
    <n v="7.5"/>
    <n v="5.72"/>
    <n v="7.87"/>
    <n v="2"/>
    <n v="23.09"/>
    <n v="0"/>
    <n v="0"/>
    <n v="0"/>
    <n v="0"/>
    <n v="0"/>
    <n v="0"/>
    <n v="0"/>
    <n v="0"/>
    <n v="0"/>
    <n v="0"/>
    <n v="0"/>
    <n v="0"/>
  </r>
  <r>
    <x v="1"/>
    <x v="42"/>
    <x v="196"/>
    <n v="63"/>
    <n v="62.25"/>
    <n v="21.62"/>
    <n v="0.1692876965772433"/>
    <n v="0.38899167437557813"/>
    <n v="3.66"/>
    <n v="4.75"/>
    <n v="13.21"/>
    <n v="1.8"/>
    <n v="23.42"/>
    <n v="-22993.146000000001"/>
    <n v="184929.315"/>
    <n v="38161.127999999997"/>
    <n v="66214.308999999994"/>
    <n v="251143.62400000001"/>
    <n v="228150.478"/>
    <n v="4034.4357269076309"/>
    <n v="3421.405558232932"/>
    <n v="3052.0377510040162"/>
    <n v="2970.7520481927713"/>
    <n v="311.03686893026656"/>
    <n v="277.45797736400147"/>
  </r>
  <r>
    <x v="2"/>
    <x v="42"/>
    <x v="197"/>
    <n v="113"/>
    <n v="114.375"/>
    <n v="32.79"/>
    <n v="0.23208295211954866"/>
    <n v="0.47301006404391588"/>
    <n v="7.61"/>
    <n v="7.9"/>
    <n v="17.28"/>
    <n v="2"/>
    <n v="34.79"/>
    <n v="-45070.173999999999"/>
    <n v="287659.81599999999"/>
    <n v="19892.697"/>
    <n v="53381.597999999998"/>
    <n v="341041.41399999999"/>
    <n v="295971.24"/>
    <n v="2981.7828546448086"/>
    <n v="2807.8576349726777"/>
    <n v="2413.801468852459"/>
    <n v="2515.0585005464482"/>
    <n v="255.25978499751616"/>
    <n v="219.43649716840537"/>
  </r>
  <r>
    <x v="2"/>
    <x v="42"/>
    <x v="198"/>
    <n v="116"/>
    <n v="118.75"/>
    <n v="32.22"/>
    <n v="0.148975791433892"/>
    <n v="0.41713221601489764"/>
    <n v="4.8"/>
    <n v="8.64"/>
    <n v="18.78"/>
    <n v="1"/>
    <n v="33.22"/>
    <n v="-44636.731"/>
    <n v="319102.16499999998"/>
    <n v="42789.599999999999"/>
    <n v="79406.697"/>
    <n v="398508.86200000002"/>
    <n v="353872.13099999999"/>
    <n v="3355.8641010526317"/>
    <n v="2995.5306273684214"/>
    <n v="2619.6423663157898"/>
    <n v="2687.1761263157891"/>
    <n v="272.32096612440193"/>
    <n v="238.14930602870817"/>
  </r>
  <r>
    <x v="3"/>
    <x v="42"/>
    <x v="199"/>
    <n v="120"/>
    <n v="120.875"/>
    <n v="36.629999999999995"/>
    <n v="0.30330330330330335"/>
    <n v="0.50969150969150967"/>
    <n v="11.11"/>
    <n v="7.56"/>
    <n v="17.96"/>
    <n v="2.5"/>
    <n v="39.130000000000003"/>
    <n v="-46772.055999999997"/>
    <n v="320732.995"/>
    <n v="27423.16"/>
    <n v="58829.614999999998"/>
    <n v="379562.61"/>
    <n v="332790.554"/>
    <n v="3140.1250051706306"/>
    <n v="2913.2529472595656"/>
    <n v="2526.3072926577047"/>
    <n v="2653.4270527404342"/>
    <n v="264.84117702359686"/>
    <n v="229.6642993325186"/>
  </r>
  <r>
    <x v="3"/>
    <x v="42"/>
    <x v="200"/>
    <n v="126"/>
    <n v="127.375"/>
    <n v="38.840000000000003"/>
    <n v="0.22657054582904224"/>
    <n v="0.37693099897013388"/>
    <n v="8.8000000000000007"/>
    <n v="5.84"/>
    <n v="24.2"/>
    <n v="4"/>
    <n v="42.7"/>
    <n v="-47876.908000000003"/>
    <n v="338013.66600000003"/>
    <n v="37512.517999999996"/>
    <n v="82132.702000000005"/>
    <n v="420146.36800000002"/>
    <n v="372269.46"/>
    <n v="3298.4994543670268"/>
    <n v="3003.9948969578022"/>
    <n v="2628.121232580962"/>
    <n v="2653.6892325809617"/>
    <n v="273.09044517798202"/>
    <n v="238.92011205281472"/>
  </r>
  <r>
    <x v="4"/>
    <x v="43"/>
    <x v="201"/>
    <n v="5"/>
    <n v="5"/>
    <n v="2.25"/>
    <n v="0"/>
    <n v="0.33333333333333331"/>
    <n v="0"/>
    <n v="0.75"/>
    <n v="1.5"/>
    <n v="0"/>
    <n v="2.25"/>
    <n v="-1158.038"/>
    <n v="19098.525000000001"/>
    <n v="1502.0039999999999"/>
    <n v="2205.848"/>
    <n v="21304.373"/>
    <n v="20146.334999999999"/>
    <n v="4260.8746000000001"/>
    <n v="3960.4737999999998"/>
    <n v="3728.8661999999995"/>
    <n v="3819.7050000000004"/>
    <n v="360.04307272727272"/>
    <n v="338.98783636363629"/>
  </r>
  <r>
    <x v="2"/>
    <x v="43"/>
    <x v="202"/>
    <n v="121"/>
    <n v="119.25"/>
    <n v="33.019999999999996"/>
    <n v="0.16141732283464569"/>
    <n v="0.33525136281041795"/>
    <n v="5.33"/>
    <n v="5.74"/>
    <n v="21.95"/>
    <n v="3.3"/>
    <n v="36.32"/>
    <n v="-31471.343000000001"/>
    <n v="284658.283"/>
    <n v="34751.004000000001"/>
    <n v="71965.865999999995"/>
    <n v="356624.14899999998"/>
    <n v="325152.80599999998"/>
    <n v="2990.5589014675052"/>
    <n v="2699.1458700209641"/>
    <n v="2435.2352368972743"/>
    <n v="2387.0715555555557"/>
    <n v="245.37689727463311"/>
    <n v="221.38502153611583"/>
  </r>
  <r>
    <x v="4"/>
    <x v="44"/>
    <x v="203"/>
    <n v="25"/>
    <n v="25.375"/>
    <n v="8"/>
    <n v="0.125"/>
    <n v="0.625"/>
    <n v="1"/>
    <n v="4"/>
    <n v="3"/>
    <n v="1.5"/>
    <n v="9.5"/>
    <n v="-11960.996999999999"/>
    <n v="73006.967999999993"/>
    <n v="6688.5450000000001"/>
    <n v="13774.759"/>
    <n v="86781.726999999999"/>
    <n v="74820.73"/>
    <n v="3419.9695369458127"/>
    <n v="3156.3815566502462"/>
    <n v="2685.0122167487684"/>
    <n v="2877.1218916256157"/>
    <n v="286.94377787729513"/>
    <n v="244.09201970443348"/>
  </r>
  <r>
    <x v="0"/>
    <x v="45"/>
    <x v="204"/>
    <n v="40"/>
    <n v="36.375"/>
    <n v="12.21"/>
    <n v="8.1900081900081897E-2"/>
    <n v="0.16380016380016379"/>
    <n v="1"/>
    <n v="1"/>
    <n v="10.210000000000001"/>
    <n v="0.73"/>
    <n v="12.94"/>
    <n v="-14788.155000000001"/>
    <n v="91609.441000000006"/>
    <n v="8002.2839999999997"/>
    <n v="23163.993999999999"/>
    <n v="114773.435"/>
    <n v="99985.279999999999"/>
    <n v="3155.2834364261166"/>
    <n v="2935.2893745704469"/>
    <n v="2528.7421580756013"/>
    <n v="2518.4726048109969"/>
    <n v="266.84448859731333"/>
    <n v="229.88565073414557"/>
  </r>
  <r>
    <x v="1"/>
    <x v="46"/>
    <x v="205"/>
    <n v="89"/>
    <n v="88.875"/>
    <n v="29.39"/>
    <n v="0.30622660768969034"/>
    <n v="0.49608710445729837"/>
    <n v="9"/>
    <n v="5.58"/>
    <n v="14.81"/>
    <n v="1.8"/>
    <n v="31.19"/>
    <n v="-40020.370999999999"/>
    <n v="250547.61300000001"/>
    <n v="23245.116000000002"/>
    <n v="80205.524999999994"/>
    <n v="330753.13799999998"/>
    <n v="290732.76699999999"/>
    <n v="3721.5542953586496"/>
    <n v="3460.0058734177214"/>
    <n v="3009.7063403656821"/>
    <n v="2819.1011308016878"/>
    <n v="314.54598849252011"/>
    <n v="273.60966730597107"/>
  </r>
  <r>
    <x v="0"/>
    <x v="47"/>
    <x v="206"/>
    <n v="36"/>
    <n v="36.75"/>
    <n v="10.95"/>
    <n v="0.18264840182648404"/>
    <n v="0.43378995433789957"/>
    <n v="2"/>
    <n v="2.75"/>
    <n v="6.2"/>
    <n v="0.25"/>
    <n v="11.2"/>
    <n v="-8639.25"/>
    <n v="97916.385999999999"/>
    <n v="14992.545"/>
    <n v="32881.002"/>
    <n v="130797.38800000001"/>
    <n v="122158.13800000001"/>
    <n v="3559.1125986394559"/>
    <n v="3151.1521904761908"/>
    <n v="2916.0705578231295"/>
    <n v="2664.3914557823127"/>
    <n v="286.46838095238098"/>
    <n v="265.09732343846633"/>
  </r>
  <r>
    <x v="1"/>
    <x v="47"/>
    <x v="207"/>
    <n v="77"/>
    <n v="75.625"/>
    <n v="25.06"/>
    <n v="0.14485235434956106"/>
    <n v="0.40822027134876299"/>
    <n v="3.63"/>
    <n v="6.6"/>
    <n v="14.83"/>
    <n v="1.22"/>
    <n v="26.28"/>
    <n v="-17785.634999999998"/>
    <n v="210964.64499999999"/>
    <n v="25313.249"/>
    <n v="63657.88"/>
    <n v="274622.52500000002"/>
    <n v="256836.89"/>
    <n v="3631.3722314049592"/>
    <n v="3296.6515834710744"/>
    <n v="3061.4696330578513"/>
    <n v="2789.6151404958678"/>
    <n v="299.69559849737038"/>
    <n v="278.31542118707739"/>
  </r>
  <r>
    <x v="0"/>
    <x v="48"/>
    <x v="208"/>
    <n v="39"/>
    <n v="37.125"/>
    <n v="15.13"/>
    <n v="5.2875082617316591E-2"/>
    <n v="0.36087243886318571"/>
    <n v="0.8"/>
    <n v="4.66"/>
    <n v="9.67"/>
    <n v="0.92"/>
    <n v="16.05"/>
    <n v="-14519.088"/>
    <n v="139185.883"/>
    <n v="16418.834999999999"/>
    <n v="34275.995000000003"/>
    <n v="173461.878"/>
    <n v="158942.79"/>
    <n v="4672.373818181818"/>
    <n v="4230.1156363636364"/>
    <n v="3839.0290909090913"/>
    <n v="3749.1146936026935"/>
    <n v="384.55596694214876"/>
    <n v="349.00264462809923"/>
  </r>
  <r>
    <x v="2"/>
    <x v="49"/>
    <x v="209"/>
    <n v="92"/>
    <n v="91.875"/>
    <n v="27.31"/>
    <n v="0.20871475649945076"/>
    <n v="0.33101428048333942"/>
    <n v="5.7"/>
    <n v="3.34"/>
    <n v="18.27"/>
    <n v="0"/>
    <n v="27.31"/>
    <n v="-29753.097000000002"/>
    <n v="222286.33499999999"/>
    <n v="29164"/>
    <n v="56514.402999999998"/>
    <n v="278800.73800000001"/>
    <n v="249047.641"/>
    <n v="3034.5658557823131"/>
    <n v="2717.134563265306"/>
    <n v="2393.291330612245"/>
    <n v="2419.443102040816"/>
    <n v="247.01223302411873"/>
    <n v="217.57193914656773"/>
  </r>
  <r>
    <x v="2"/>
    <x v="49"/>
    <x v="210"/>
    <n v="109"/>
    <n v="107.5"/>
    <n v="37.690000000000005"/>
    <n v="0.12098699920403287"/>
    <n v="0.34200053064473335"/>
    <n v="4.5599999999999996"/>
    <n v="8.33"/>
    <n v="24.8"/>
    <n v="3.13"/>
    <n v="40.74"/>
    <n v="-64828.141000000003"/>
    <n v="269044.58299999998"/>
    <n v="73685.2"/>
    <n v="108292.424"/>
    <n v="377337.00699999998"/>
    <n v="312508.86599999998"/>
    <n v="3510.1116930232556"/>
    <n v="2824.6679720930229"/>
    <n v="2221.6154976744183"/>
    <n v="2502.7403069767443"/>
    <n v="256.78799746300206"/>
    <n v="201.96504524312894"/>
  </r>
  <r>
    <x v="4"/>
    <x v="50"/>
    <x v="211"/>
    <n v="16"/>
    <n v="15.875"/>
    <n v="6.7700000000000005"/>
    <n v="0.51698670605612995"/>
    <n v="0.59527326440177253"/>
    <n v="3.5"/>
    <n v="0.53"/>
    <n v="2.74"/>
    <n v="0.25"/>
    <n v="7.02"/>
    <n v="-5816.8440000000001"/>
    <n v="93899.346999999994"/>
    <n v="0"/>
    <n v="938.822"/>
    <n v="94838.168999999994"/>
    <n v="89021.324999999997"/>
    <n v="5974.0578897637788"/>
    <n v="5974.0578897637788"/>
    <n v="5607.6425196850396"/>
    <n v="5914.919496062992"/>
    <n v="543.09617179670715"/>
    <n v="509.78568360773085"/>
  </r>
  <r>
    <x v="0"/>
    <x v="51"/>
    <x v="212"/>
    <n v="38"/>
    <n v="36.75"/>
    <n v="11.1"/>
    <n v="0.5855855855855856"/>
    <n v="0.7567567567567568"/>
    <n v="6.5"/>
    <n v="1.9"/>
    <n v="2.7"/>
    <n v="0.9"/>
    <n v="12"/>
    <n v="-4287.8980000000001"/>
    <n v="115195.21799999999"/>
    <n v="5365.4089999999997"/>
    <n v="30996.867999999999"/>
    <n v="146192.08600000001"/>
    <n v="141904.18799999999"/>
    <n v="3978.0159455782314"/>
    <n v="3832.0184217687083"/>
    <n v="3715.3409251700673"/>
    <n v="3134.5637551020404"/>
    <n v="348.36531106988258"/>
    <n v="337.75826592455155"/>
  </r>
  <r>
    <x v="4"/>
    <x v="52"/>
    <x v="213"/>
    <n v="20"/>
    <n v="19.75"/>
    <n v="8.59"/>
    <n v="0.34807916181606524"/>
    <n v="0.53434225844004657"/>
    <n v="2.99"/>
    <n v="1.6"/>
    <n v="4"/>
    <n v="0.8"/>
    <n v="9.39"/>
    <n v="-6532.9859999999999"/>
    <n v="70570.111999999994"/>
    <n v="6038.0519999999997"/>
    <n v="16969.204000000002"/>
    <n v="87539.316000000006"/>
    <n v="81006.33"/>
    <n v="4432.3704303797467"/>
    <n v="4126.6462784810128"/>
    <n v="3795.8621772151901"/>
    <n v="3573.1702278481011"/>
    <n v="375.14966168009209"/>
    <n v="345.07837974683548"/>
  </r>
  <r>
    <x v="0"/>
    <x v="52"/>
    <x v="214"/>
    <n v="34"/>
    <n v="33.375"/>
    <n v="10.88"/>
    <n v="0.27573529411764702"/>
    <n v="0.45036764705882354"/>
    <n v="3"/>
    <n v="1.9"/>
    <n v="5.98"/>
    <n v="0"/>
    <n v="10.88"/>
    <n v="-11733.887000000001"/>
    <n v="109400.78200000001"/>
    <n v="40081.044000000002"/>
    <n v="76214.354000000007"/>
    <n v="185615.136"/>
    <n v="173881.24900000001"/>
    <n v="5561.5022022471912"/>
    <n v="4360.5720449438204"/>
    <n v="4008.9949063670415"/>
    <n v="3277.9260524344572"/>
    <n v="396.41564044943823"/>
    <n v="364.45408239700379"/>
  </r>
  <r>
    <x v="0"/>
    <x v="53"/>
    <x v="215"/>
    <n v="36"/>
    <n v="32.75"/>
    <n v="15.66"/>
    <n v="0.1756066411238825"/>
    <n v="0.33716475095785436"/>
    <n v="2.75"/>
    <n v="2.5299999999999998"/>
    <n v="10.38"/>
    <n v="0.75"/>
    <n v="16.41"/>
    <n v="-22269.597000000002"/>
    <n v="142802.60800000001"/>
    <n v="25314.758999999998"/>
    <n v="44609.404000000002"/>
    <n v="187412.01199999999"/>
    <n v="165142.41500000001"/>
    <n v="5722.5041832061061"/>
    <n v="4949.5344427480914"/>
    <n v="4269.5467480916031"/>
    <n v="4360.3849770992365"/>
    <n v="449.95767661346287"/>
    <n v="388.140613462873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ABA362-BBC1-4C1F-9250-4A247AF7FDE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H221" firstHeaderRow="0" firstDataRow="1" firstDataCol="1" rowPageCount="2" colPageCount="1"/>
  <pivotFields count="25">
    <pivotField axis="axisPage" showAll="0">
      <items count="6">
        <item x="4"/>
        <item x="3"/>
        <item x="0"/>
        <item x="1"/>
        <item x="2"/>
        <item t="default"/>
      </items>
    </pivotField>
    <pivotField axis="axisPage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axis="axisRow" showAll="0">
      <items count="217">
        <item x="137"/>
        <item x="172"/>
        <item x="179"/>
        <item x="195"/>
        <item x="165"/>
        <item x="201"/>
        <item x="120"/>
        <item x="159"/>
        <item x="30"/>
        <item x="91"/>
        <item x="131"/>
        <item x="98"/>
        <item x="214"/>
        <item x="176"/>
        <item x="71"/>
        <item x="175"/>
        <item x="99"/>
        <item x="67"/>
        <item x="198"/>
        <item x="34"/>
        <item x="134"/>
        <item x="150"/>
        <item x="200"/>
        <item x="12"/>
        <item x="101"/>
        <item x="72"/>
        <item x="155"/>
        <item x="9"/>
        <item x="156"/>
        <item x="141"/>
        <item x="46"/>
        <item x="69"/>
        <item x="90"/>
        <item x="0"/>
        <item x="48"/>
        <item x="157"/>
        <item x="181"/>
        <item x="81"/>
        <item x="154"/>
        <item x="96"/>
        <item x="188"/>
        <item x="56"/>
        <item x="13"/>
        <item x="213"/>
        <item x="49"/>
        <item x="2"/>
        <item x="182"/>
        <item x="192"/>
        <item x="18"/>
        <item x="196"/>
        <item x="187"/>
        <item x="184"/>
        <item x="61"/>
        <item x="70"/>
        <item x="173"/>
        <item x="45"/>
        <item x="73"/>
        <item x="24"/>
        <item x="185"/>
        <item x="65"/>
        <item x="25"/>
        <item x="76"/>
        <item x="171"/>
        <item x="83"/>
        <item x="1"/>
        <item x="66"/>
        <item x="53"/>
        <item x="4"/>
        <item x="129"/>
        <item x="122"/>
        <item x="51"/>
        <item x="142"/>
        <item x="27"/>
        <item x="63"/>
        <item x="143"/>
        <item x="170"/>
        <item x="20"/>
        <item x="23"/>
        <item x="190"/>
        <item x="86"/>
        <item x="38"/>
        <item x="57"/>
        <item x="37"/>
        <item x="105"/>
        <item x="15"/>
        <item x="123"/>
        <item x="207"/>
        <item x="111"/>
        <item x="125"/>
        <item x="113"/>
        <item x="47"/>
        <item x="112"/>
        <item x="107"/>
        <item x="104"/>
        <item x="133"/>
        <item x="54"/>
        <item x="118"/>
        <item x="147"/>
        <item x="3"/>
        <item x="41"/>
        <item x="121"/>
        <item x="87"/>
        <item x="94"/>
        <item x="174"/>
        <item x="16"/>
        <item x="106"/>
        <item x="115"/>
        <item x="39"/>
        <item x="161"/>
        <item x="197"/>
        <item x="109"/>
        <item x="160"/>
        <item x="52"/>
        <item x="40"/>
        <item x="199"/>
        <item x="204"/>
        <item x="183"/>
        <item x="211"/>
        <item x="163"/>
        <item x="88"/>
        <item x="194"/>
        <item x="22"/>
        <item x="135"/>
        <item x="21"/>
        <item x="151"/>
        <item x="68"/>
        <item x="64"/>
        <item x="215"/>
        <item x="92"/>
        <item x="116"/>
        <item x="164"/>
        <item x="177"/>
        <item x="11"/>
        <item x="152"/>
        <item x="79"/>
        <item x="60"/>
        <item x="145"/>
        <item x="36"/>
        <item x="206"/>
        <item x="59"/>
        <item x="126"/>
        <item x="212"/>
        <item x="117"/>
        <item x="89"/>
        <item x="167"/>
        <item x="31"/>
        <item x="186"/>
        <item x="75"/>
        <item x="42"/>
        <item x="55"/>
        <item x="33"/>
        <item x="166"/>
        <item x="28"/>
        <item x="108"/>
        <item x="74"/>
        <item x="205"/>
        <item x="209"/>
        <item x="8"/>
        <item x="6"/>
        <item x="62"/>
        <item x="114"/>
        <item x="32"/>
        <item x="77"/>
        <item x="44"/>
        <item x="10"/>
        <item x="5"/>
        <item x="35"/>
        <item x="82"/>
        <item x="202"/>
        <item x="102"/>
        <item x="132"/>
        <item x="97"/>
        <item x="140"/>
        <item x="146"/>
        <item x="26"/>
        <item x="78"/>
        <item x="138"/>
        <item x="189"/>
        <item x="19"/>
        <item x="7"/>
        <item x="110"/>
        <item x="139"/>
        <item x="50"/>
        <item x="127"/>
        <item x="203"/>
        <item x="58"/>
        <item x="43"/>
        <item x="84"/>
        <item x="128"/>
        <item x="180"/>
        <item x="103"/>
        <item x="144"/>
        <item x="29"/>
        <item x="149"/>
        <item x="119"/>
        <item x="191"/>
        <item x="153"/>
        <item x="162"/>
        <item x="136"/>
        <item x="208"/>
        <item x="210"/>
        <item x="80"/>
        <item x="93"/>
        <item x="158"/>
        <item x="130"/>
        <item x="124"/>
        <item x="17"/>
        <item x="95"/>
        <item x="100"/>
        <item x="193"/>
        <item x="14"/>
        <item x="148"/>
        <item x="178"/>
        <item x="85"/>
        <item x="169"/>
        <item x="168"/>
        <item t="default"/>
      </items>
    </pivotField>
    <pivotField showAll="0"/>
    <pivotField dataField="1" numFmtId="165" showAll="0"/>
    <pivotField dataField="1" numFmtId="165" showAll="0"/>
    <pivotField numFmtId="9" showAll="0"/>
    <pivotField numFmtId="9" showAll="0"/>
    <pivotField numFmtId="165" showAll="0"/>
    <pivotField numFmtId="165" showAll="0"/>
    <pivotField numFmtId="165" showAll="0"/>
    <pivotField numFmtId="165" showAll="0"/>
    <pivotField dataField="1" numFmtId="165" showAll="0"/>
    <pivotField numFmtId="3" showAll="0"/>
    <pivotField numFmtId="3" showAll="0"/>
    <pivotField numFmtId="3" showAll="0"/>
    <pivotField numFmtId="3" showAll="0"/>
    <pivotField dataField="1" numFmtId="3" showAll="0"/>
    <pivotField dataField="1" numFmtId="3" showAll="0"/>
    <pivotField numFmtId="3" showAll="0"/>
    <pivotField dataField="1" numFmtId="3" showAll="0"/>
    <pivotField dataField="1" numFmtId="3" showAll="0"/>
    <pivotField numFmtId="3" showAll="0"/>
    <pivotField numFmtId="3" showAll="0"/>
    <pivotField numFmtId="3" showAll="0"/>
  </pivotFields>
  <rowFields count="1">
    <field x="2"/>
  </rowFields>
  <rowItems count="2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2">
    <pageField fld="0" hier="-1"/>
    <pageField fld="1" hier="-1"/>
  </pageFields>
  <dataFields count="7">
    <dataField name="Sum of HEILSDAGSÍG" fld="4" baseField="2" baseItem="0" numFmtId="164"/>
    <dataField name="Sum of Stg við uppeldi og menntun" fld="5" baseField="2" baseItem="0" numFmtId="164"/>
    <dataField name="Sum of Samtals stöðugildi" fld="12" baseField="2" baseItem="0" numFmtId="164"/>
    <dataField name="Sum of Brúttó" fld="17" baseField="2" baseItem="0" numFmtId="3"/>
    <dataField name="Sum of Nettó" fld="18" baseField="2" baseItem="0" numFmtId="3"/>
    <dataField name="Sum of Brúttó -innri leiga/ hdig" fld="20" baseField="2" baseItem="0" numFmtId="3"/>
    <dataField name="Sum of Nettó - innri leiga(hdig" fld="21" baseField="2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" dT="2022-10-21T12:33:24.16" personId="{ECCCE8D2-CA14-440F-AD07-B9AA424EE56F}" id="{0DE5A0A5-6187-4C2D-9DCF-AF037D8F48ED}">
    <text>Klébergsskóli_leikskóaldeild?</text>
  </threadedComment>
  <threadedComment ref="C159" dT="2022-10-21T16:11:30.03" personId="{ECCCE8D2-CA14-440F-AD07-B9AA424EE56F}" id="{E709F291-FB3F-41E8-B3A7-1D0B02FBAE50}">
    <text>+ leikskóladeild Patreksskóla</text>
  </threadedComment>
  <threadedComment ref="C174" dT="2022-10-21T16:21:07.06" personId="{ECCCE8D2-CA14-440F-AD07-B9AA424EE56F}" id="{CD591475-6C38-4A78-A9B8-FE737170653B}">
    <text>var merkt Pálmholt</text>
  </threadedComment>
  <threadedComment ref="C176" dT="2022-10-21T16:18:16.52" personId="{ECCCE8D2-CA14-440F-AD07-B9AA424EE56F}" id="{317A8F60-F938-45A8-8C03-9401F82BCE1B}">
    <text>sameining leiksk 2021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50" dT="2022-10-21T12:33:24.16" personId="{ECCCE8D2-CA14-440F-AD07-B9AA424EE56F}" id="{F1C69744-B7F6-40F2-8B49-BF6689DE88A3}">
    <text>Klébergsskóli_leikskóaldeild?</text>
  </threadedComment>
  <threadedComment ref="C69" dT="2022-10-21T16:11:30.03" personId="{ECCCE8D2-CA14-440F-AD07-B9AA424EE56F}" id="{9A19E3D1-EA01-4FBD-B383-A968489F12DF}">
    <text>+ leikskóladeild Patreksskóla</text>
  </threadedComment>
  <threadedComment ref="C193" dT="2022-10-21T16:21:07.06" personId="{ECCCE8D2-CA14-440F-AD07-B9AA424EE56F}" id="{C60E78C4-B0C7-4DE8-8504-D0FB87C5CC2F}">
    <text>var merkt Pálmholt</text>
  </threadedComment>
  <threadedComment ref="C213" dT="2022-10-21T16:18:16.52" personId="{ECCCE8D2-CA14-440F-AD07-B9AA424EE56F}" id="{2B36B3D8-BBB8-4DAF-B278-4827C38461C6}">
    <text>sameining leiksk 2021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11DE-4101-4F0E-BEF9-81459120A0A4}">
  <dimension ref="A1:H221"/>
  <sheetViews>
    <sheetView workbookViewId="0">
      <selection activeCell="L41" sqref="L41"/>
    </sheetView>
  </sheetViews>
  <sheetFormatPr defaultRowHeight="15"/>
  <cols>
    <col min="1" max="1" width="37" bestFit="1" customWidth="1"/>
    <col min="2" max="2" width="19.5703125" bestFit="1" customWidth="1"/>
    <col min="3" max="3" width="32.5703125" bestFit="1" customWidth="1"/>
    <col min="4" max="4" width="24.140625" bestFit="1" customWidth="1"/>
    <col min="5" max="5" width="13.28515625" bestFit="1" customWidth="1"/>
    <col min="6" max="6" width="12.7109375" bestFit="1" customWidth="1"/>
    <col min="7" max="7" width="28.85546875" bestFit="1" customWidth="1"/>
    <col min="8" max="8" width="28.28515625" bestFit="1" customWidth="1"/>
  </cols>
  <sheetData>
    <row r="1" spans="1:8">
      <c r="A1" s="58" t="s">
        <v>0</v>
      </c>
      <c r="B1" t="s">
        <v>1</v>
      </c>
    </row>
    <row r="2" spans="1:8">
      <c r="A2" s="58" t="s">
        <v>2</v>
      </c>
      <c r="B2" t="s">
        <v>1</v>
      </c>
    </row>
    <row r="4" spans="1:8">
      <c r="A4" s="58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</row>
    <row r="5" spans="1:8">
      <c r="A5" s="59" t="s">
        <v>11</v>
      </c>
      <c r="B5" s="5">
        <v>11</v>
      </c>
      <c r="C5" s="5">
        <v>2.9</v>
      </c>
      <c r="D5" s="5">
        <v>2.9</v>
      </c>
      <c r="E5" s="6">
        <v>27364.571</v>
      </c>
      <c r="F5" s="6">
        <v>23535.644</v>
      </c>
      <c r="G5" s="6">
        <v>2259.4155454545453</v>
      </c>
      <c r="H5" s="6">
        <v>1911.3312727272728</v>
      </c>
    </row>
    <row r="6" spans="1:8">
      <c r="A6" s="59" t="s">
        <v>12</v>
      </c>
      <c r="B6" s="5">
        <v>12.375</v>
      </c>
      <c r="C6" s="5">
        <v>4.1899999999999995</v>
      </c>
      <c r="D6" s="5">
        <v>4.1900000000000004</v>
      </c>
      <c r="E6" s="6">
        <v>0</v>
      </c>
      <c r="F6" s="6">
        <v>0</v>
      </c>
      <c r="G6" s="6">
        <v>0</v>
      </c>
      <c r="H6" s="6">
        <v>0</v>
      </c>
    </row>
    <row r="7" spans="1:8">
      <c r="A7" s="59" t="s">
        <v>13</v>
      </c>
      <c r="B7" s="5">
        <v>6.125</v>
      </c>
      <c r="C7" s="5">
        <v>2.42</v>
      </c>
      <c r="D7" s="5">
        <v>2.42</v>
      </c>
      <c r="E7" s="6">
        <v>0</v>
      </c>
      <c r="F7" s="6">
        <v>0</v>
      </c>
      <c r="G7" s="6">
        <v>0</v>
      </c>
      <c r="H7" s="6">
        <v>0</v>
      </c>
    </row>
    <row r="8" spans="1:8">
      <c r="A8" s="59" t="s">
        <v>14</v>
      </c>
      <c r="B8" s="5">
        <v>54.5</v>
      </c>
      <c r="C8" s="5">
        <v>21.09</v>
      </c>
      <c r="D8" s="5">
        <v>23.09</v>
      </c>
      <c r="E8" s="6">
        <v>0</v>
      </c>
      <c r="F8" s="6">
        <v>0</v>
      </c>
      <c r="G8" s="6">
        <v>0</v>
      </c>
      <c r="H8" s="6">
        <v>0</v>
      </c>
    </row>
    <row r="9" spans="1:8">
      <c r="A9" s="59" t="s">
        <v>15</v>
      </c>
      <c r="B9" s="5">
        <v>115.25</v>
      </c>
      <c r="C9" s="5">
        <v>34.700000000000003</v>
      </c>
      <c r="D9" s="5">
        <v>37.5</v>
      </c>
      <c r="E9" s="6">
        <v>198968.68100000001</v>
      </c>
      <c r="F9" s="6">
        <v>170521.217</v>
      </c>
      <c r="G9" s="6">
        <v>1549.185770065076</v>
      </c>
      <c r="H9" s="6">
        <v>1302.3531106290673</v>
      </c>
    </row>
    <row r="10" spans="1:8">
      <c r="A10" s="59" t="s">
        <v>16</v>
      </c>
      <c r="B10" s="5">
        <v>5</v>
      </c>
      <c r="C10" s="5">
        <v>2.25</v>
      </c>
      <c r="D10" s="5">
        <v>2.25</v>
      </c>
      <c r="E10" s="6">
        <v>21304.373</v>
      </c>
      <c r="F10" s="6">
        <v>20146.334999999999</v>
      </c>
      <c r="G10" s="6">
        <v>3960.4737999999998</v>
      </c>
      <c r="H10" s="6">
        <v>3728.8661999999995</v>
      </c>
    </row>
    <row r="11" spans="1:8">
      <c r="A11" s="59" t="s">
        <v>17</v>
      </c>
      <c r="B11" s="5">
        <v>84.625</v>
      </c>
      <c r="C11" s="5">
        <v>19.059999999999999</v>
      </c>
      <c r="D11" s="5">
        <v>20.059999999999999</v>
      </c>
      <c r="E11" s="6">
        <v>0</v>
      </c>
      <c r="F11" s="6">
        <v>0</v>
      </c>
      <c r="G11" s="6">
        <v>0</v>
      </c>
      <c r="H11" s="6">
        <v>0</v>
      </c>
    </row>
    <row r="12" spans="1:8">
      <c r="A12" s="59" t="s">
        <v>18</v>
      </c>
      <c r="B12" s="5">
        <v>7.625</v>
      </c>
      <c r="C12" s="5">
        <v>3.1900000000000004</v>
      </c>
      <c r="D12" s="5">
        <v>3.19</v>
      </c>
      <c r="E12" s="6">
        <v>15321.334999999999</v>
      </c>
      <c r="F12" s="6">
        <v>12225.886</v>
      </c>
      <c r="G12" s="6">
        <v>1736.7408524590164</v>
      </c>
      <c r="H12" s="6">
        <v>1330.7803278688525</v>
      </c>
    </row>
    <row r="13" spans="1:8">
      <c r="A13" s="59" t="s">
        <v>19</v>
      </c>
      <c r="B13" s="5">
        <v>76</v>
      </c>
      <c r="C13" s="5">
        <v>20.84</v>
      </c>
      <c r="D13" s="5">
        <v>22.72</v>
      </c>
      <c r="E13" s="6">
        <v>249734.622</v>
      </c>
      <c r="F13" s="6">
        <v>226144.43900000001</v>
      </c>
      <c r="G13" s="6">
        <v>3010.320381578947</v>
      </c>
      <c r="H13" s="6">
        <v>2699.9232368421058</v>
      </c>
    </row>
    <row r="14" spans="1:8">
      <c r="A14" s="59" t="s">
        <v>20</v>
      </c>
      <c r="B14" s="5">
        <v>87.625</v>
      </c>
      <c r="C14" s="5">
        <v>25.69</v>
      </c>
      <c r="D14" s="5">
        <v>28.07</v>
      </c>
      <c r="E14" s="6">
        <v>277730.902</v>
      </c>
      <c r="F14" s="6">
        <v>235095.77600000001</v>
      </c>
      <c r="G14" s="6">
        <v>2716.4693865905851</v>
      </c>
      <c r="H14" s="6">
        <v>2229.9058944365192</v>
      </c>
    </row>
    <row r="15" spans="1:8">
      <c r="A15" s="59" t="s">
        <v>21</v>
      </c>
      <c r="B15" s="5">
        <v>153.75</v>
      </c>
      <c r="C15" s="5">
        <v>34.450000000000003</v>
      </c>
      <c r="D15" s="5">
        <v>37.200000000000003</v>
      </c>
      <c r="E15" s="6">
        <v>376907.641</v>
      </c>
      <c r="F15" s="6">
        <v>295567.929</v>
      </c>
      <c r="G15" s="6">
        <v>2214.1854504065045</v>
      </c>
      <c r="H15" s="6">
        <v>1685.1466731707317</v>
      </c>
    </row>
    <row r="16" spans="1:8">
      <c r="A16" s="59" t="s">
        <v>22</v>
      </c>
      <c r="B16" s="5">
        <v>67.25</v>
      </c>
      <c r="C16" s="5">
        <v>31.04</v>
      </c>
      <c r="D16" s="5">
        <v>31.04</v>
      </c>
      <c r="E16" s="6">
        <v>261592.372</v>
      </c>
      <c r="F16" s="6">
        <v>235263.448</v>
      </c>
      <c r="G16" s="6">
        <v>3605.7274052044609</v>
      </c>
      <c r="H16" s="6">
        <v>3214.2192416356879</v>
      </c>
    </row>
    <row r="17" spans="1:8">
      <c r="A17" s="59" t="s">
        <v>23</v>
      </c>
      <c r="B17" s="5">
        <v>33.375</v>
      </c>
      <c r="C17" s="5">
        <v>10.88</v>
      </c>
      <c r="D17" s="5">
        <v>10.88</v>
      </c>
      <c r="E17" s="6">
        <v>185615.136</v>
      </c>
      <c r="F17" s="6">
        <v>173881.24900000001</v>
      </c>
      <c r="G17" s="6">
        <v>4360.5720449438204</v>
      </c>
      <c r="H17" s="6">
        <v>4008.9949063670415</v>
      </c>
    </row>
    <row r="18" spans="1:8">
      <c r="A18" s="59" t="s">
        <v>24</v>
      </c>
      <c r="B18" s="5">
        <v>35.25</v>
      </c>
      <c r="C18" s="5">
        <v>10.130000000000001</v>
      </c>
      <c r="D18" s="5">
        <v>10.130000000000001</v>
      </c>
      <c r="E18" s="6">
        <v>118723.72199999999</v>
      </c>
      <c r="F18" s="6">
        <v>107416.72100000001</v>
      </c>
      <c r="G18" s="6">
        <v>3032.0744113475175</v>
      </c>
      <c r="H18" s="6">
        <v>2711.308425531915</v>
      </c>
    </row>
    <row r="19" spans="1:8">
      <c r="A19" s="59" t="s">
        <v>25</v>
      </c>
      <c r="B19" s="5">
        <v>79.375</v>
      </c>
      <c r="C19" s="5">
        <v>21.85</v>
      </c>
      <c r="D19" s="5">
        <v>24.1</v>
      </c>
      <c r="E19" s="6">
        <v>271851.86300000001</v>
      </c>
      <c r="F19" s="6">
        <v>241225.022</v>
      </c>
      <c r="G19" s="6">
        <v>3200.9923905511814</v>
      </c>
      <c r="H19" s="6">
        <v>2815.1424251968501</v>
      </c>
    </row>
    <row r="20" spans="1:8">
      <c r="A20" s="59" t="s">
        <v>26</v>
      </c>
      <c r="B20" s="5">
        <v>57.125</v>
      </c>
      <c r="C20" s="5">
        <v>16.46</v>
      </c>
      <c r="D20" s="5">
        <v>18.059999999999999</v>
      </c>
      <c r="E20" s="6">
        <v>190764.41099999999</v>
      </c>
      <c r="F20" s="6">
        <v>165401.726</v>
      </c>
      <c r="G20" s="6">
        <v>2993.3764726477025</v>
      </c>
      <c r="H20" s="6">
        <v>2549.3907396061268</v>
      </c>
    </row>
    <row r="21" spans="1:8">
      <c r="A21" s="59" t="s">
        <v>27</v>
      </c>
      <c r="B21" s="5">
        <v>69</v>
      </c>
      <c r="C21" s="5">
        <v>29.22</v>
      </c>
      <c r="D21" s="5">
        <v>30.22</v>
      </c>
      <c r="E21" s="6">
        <v>267772.50699999998</v>
      </c>
      <c r="F21" s="6">
        <v>240284.78599999999</v>
      </c>
      <c r="G21" s="6">
        <v>3515.4731304347824</v>
      </c>
      <c r="H21" s="6">
        <v>3117.1003623188403</v>
      </c>
    </row>
    <row r="22" spans="1:8">
      <c r="A22" s="59" t="s">
        <v>28</v>
      </c>
      <c r="B22" s="5">
        <v>72</v>
      </c>
      <c r="C22" s="5">
        <v>21.16</v>
      </c>
      <c r="D22" s="5">
        <v>23.16</v>
      </c>
      <c r="E22" s="6">
        <v>250805.61499999999</v>
      </c>
      <c r="F22" s="6">
        <v>224181.66899999999</v>
      </c>
      <c r="G22" s="6">
        <v>3212.4641527777776</v>
      </c>
      <c r="H22" s="6">
        <v>2842.6871249999999</v>
      </c>
    </row>
    <row r="23" spans="1:8">
      <c r="A23" s="59" t="s">
        <v>29</v>
      </c>
      <c r="B23" s="5">
        <v>118.75</v>
      </c>
      <c r="C23" s="5">
        <v>32.22</v>
      </c>
      <c r="D23" s="5">
        <v>33.22</v>
      </c>
      <c r="E23" s="6">
        <v>398508.86200000002</v>
      </c>
      <c r="F23" s="6">
        <v>353872.13099999999</v>
      </c>
      <c r="G23" s="6">
        <v>2995.5306273684214</v>
      </c>
      <c r="H23" s="6">
        <v>2619.6423663157898</v>
      </c>
    </row>
    <row r="24" spans="1:8">
      <c r="A24" s="59" t="s">
        <v>30</v>
      </c>
      <c r="B24" s="5">
        <v>83.875</v>
      </c>
      <c r="C24" s="5">
        <v>22.65</v>
      </c>
      <c r="D24" s="5">
        <v>22.59</v>
      </c>
      <c r="E24" s="6">
        <v>277469.74800000002</v>
      </c>
      <c r="F24" s="6">
        <v>253729.87400000001</v>
      </c>
      <c r="G24" s="6">
        <v>2931.4031356184801</v>
      </c>
      <c r="H24" s="6">
        <v>2648.3643994038748</v>
      </c>
    </row>
    <row r="25" spans="1:8">
      <c r="A25" s="59" t="s">
        <v>31</v>
      </c>
      <c r="B25" s="5">
        <v>44</v>
      </c>
      <c r="C25" s="5">
        <v>12.19</v>
      </c>
      <c r="D25" s="5">
        <v>13.24</v>
      </c>
      <c r="E25" s="6">
        <v>249475.253</v>
      </c>
      <c r="F25" s="6">
        <v>219481.01300000001</v>
      </c>
      <c r="G25" s="6">
        <v>4996.0405681818183</v>
      </c>
      <c r="H25" s="6">
        <v>4314.3532954545453</v>
      </c>
    </row>
    <row r="26" spans="1:8">
      <c r="A26" s="59" t="s">
        <v>32</v>
      </c>
      <c r="B26" s="5">
        <v>56</v>
      </c>
      <c r="C26" s="5">
        <v>16.73</v>
      </c>
      <c r="D26" s="5">
        <v>18.11</v>
      </c>
      <c r="E26" s="6">
        <v>136845.318</v>
      </c>
      <c r="F26" s="6">
        <v>120927.26700000001</v>
      </c>
      <c r="G26" s="6">
        <v>2323.6118571428569</v>
      </c>
      <c r="H26" s="6">
        <v>2039.3609464285714</v>
      </c>
    </row>
    <row r="27" spans="1:8">
      <c r="A27" s="59" t="s">
        <v>33</v>
      </c>
      <c r="B27" s="5">
        <v>127.375</v>
      </c>
      <c r="C27" s="5">
        <v>38.840000000000003</v>
      </c>
      <c r="D27" s="5">
        <v>42.7</v>
      </c>
      <c r="E27" s="6">
        <v>420146.36800000002</v>
      </c>
      <c r="F27" s="6">
        <v>372269.46</v>
      </c>
      <c r="G27" s="6">
        <v>3003.9948969578022</v>
      </c>
      <c r="H27" s="6">
        <v>2628.121232580962</v>
      </c>
    </row>
    <row r="28" spans="1:8">
      <c r="A28" s="59" t="s">
        <v>34</v>
      </c>
      <c r="B28" s="5">
        <v>61.375</v>
      </c>
      <c r="C28" s="5">
        <v>17</v>
      </c>
      <c r="D28" s="5">
        <v>17.149999999999999</v>
      </c>
      <c r="E28" s="6">
        <v>190445.86300000001</v>
      </c>
      <c r="F28" s="6">
        <v>173678.48699999999</v>
      </c>
      <c r="G28" s="6">
        <v>2818.6819877800413</v>
      </c>
      <c r="H28" s="6">
        <v>2545.486452138493</v>
      </c>
    </row>
    <row r="29" spans="1:8">
      <c r="A29" s="59" t="s">
        <v>35</v>
      </c>
      <c r="B29" s="5">
        <v>75.375</v>
      </c>
      <c r="C29" s="5">
        <v>25.8</v>
      </c>
      <c r="D29" s="5">
        <v>26.8</v>
      </c>
      <c r="E29" s="6">
        <v>245317.345</v>
      </c>
      <c r="F29" s="6">
        <v>216758.372</v>
      </c>
      <c r="G29" s="6">
        <v>3060.7754958540631</v>
      </c>
      <c r="H29" s="6">
        <v>2681.8836484245439</v>
      </c>
    </row>
    <row r="30" spans="1:8">
      <c r="A30" s="59" t="s">
        <v>36</v>
      </c>
      <c r="B30" s="5">
        <v>81.25</v>
      </c>
      <c r="C30" s="5">
        <v>30.25</v>
      </c>
      <c r="D30" s="5">
        <v>32.22</v>
      </c>
      <c r="E30" s="6">
        <v>282123.24900000001</v>
      </c>
      <c r="F30" s="6">
        <v>249067.71900000001</v>
      </c>
      <c r="G30" s="6">
        <v>3231.8265230769234</v>
      </c>
      <c r="H30" s="6">
        <v>2824.9892307692307</v>
      </c>
    </row>
    <row r="31" spans="1:8">
      <c r="A31" s="59" t="s">
        <v>37</v>
      </c>
      <c r="B31" s="5">
        <v>170</v>
      </c>
      <c r="C31" s="5">
        <v>52.019999999999996</v>
      </c>
      <c r="D31" s="5">
        <v>54.7</v>
      </c>
      <c r="E31" s="6">
        <v>563620.40099999995</v>
      </c>
      <c r="F31" s="6">
        <v>478243.96899999998</v>
      </c>
      <c r="G31" s="6">
        <v>3007.2520058823525</v>
      </c>
      <c r="H31" s="6">
        <v>2505.0376999999999</v>
      </c>
    </row>
    <row r="32" spans="1:8">
      <c r="A32" s="59" t="s">
        <v>38</v>
      </c>
      <c r="B32" s="5">
        <v>54.125</v>
      </c>
      <c r="C32" s="5">
        <v>14.18</v>
      </c>
      <c r="D32" s="5">
        <v>15.18</v>
      </c>
      <c r="E32" s="6">
        <v>246287.554</v>
      </c>
      <c r="F32" s="6">
        <v>225725.21100000001</v>
      </c>
      <c r="G32" s="6">
        <v>4107.936886836028</v>
      </c>
      <c r="H32" s="6">
        <v>3728.0321662817555</v>
      </c>
    </row>
    <row r="33" spans="1:8">
      <c r="A33" s="59" t="s">
        <v>39</v>
      </c>
      <c r="B33" s="5">
        <v>54.875</v>
      </c>
      <c r="C33" s="5">
        <v>15.04</v>
      </c>
      <c r="D33" s="5">
        <v>17.04</v>
      </c>
      <c r="E33" s="6">
        <v>158548.57699999999</v>
      </c>
      <c r="F33" s="6">
        <v>134102.15100000001</v>
      </c>
      <c r="G33" s="6">
        <v>2686.6624328018224</v>
      </c>
      <c r="H33" s="6">
        <v>2241.1694760820051</v>
      </c>
    </row>
    <row r="34" spans="1:8">
      <c r="A34" s="59" t="s">
        <v>40</v>
      </c>
      <c r="B34" s="5">
        <v>22</v>
      </c>
      <c r="C34" s="5">
        <v>7.25</v>
      </c>
      <c r="D34" s="5">
        <v>8.39</v>
      </c>
      <c r="E34" s="6">
        <v>89747.46</v>
      </c>
      <c r="F34" s="6">
        <v>83846.502999999997</v>
      </c>
      <c r="G34" s="6">
        <v>3562.8845454545458</v>
      </c>
      <c r="H34" s="6">
        <v>3294.6592272727271</v>
      </c>
    </row>
    <row r="35" spans="1:8">
      <c r="A35" s="59" t="s">
        <v>41</v>
      </c>
      <c r="B35" s="5">
        <v>100.375</v>
      </c>
      <c r="C35" s="5">
        <v>31.16</v>
      </c>
      <c r="D35" s="5">
        <v>32.659999999999997</v>
      </c>
      <c r="E35" s="6">
        <v>319925.29200000002</v>
      </c>
      <c r="F35" s="6">
        <v>291601.38400000002</v>
      </c>
      <c r="G35" s="6">
        <v>2950.2140572851808</v>
      </c>
      <c r="H35" s="6">
        <v>2668.0331556662518</v>
      </c>
    </row>
    <row r="36" spans="1:8">
      <c r="A36" s="59" t="s">
        <v>42</v>
      </c>
      <c r="B36" s="5">
        <v>76.625</v>
      </c>
      <c r="C36" s="5">
        <v>26.48</v>
      </c>
      <c r="D36" s="5">
        <v>28.48</v>
      </c>
      <c r="E36" s="6">
        <v>279819.136</v>
      </c>
      <c r="F36" s="6">
        <v>249413.149</v>
      </c>
      <c r="G36" s="6">
        <v>3177.1026688417619</v>
      </c>
      <c r="H36" s="6">
        <v>2780.2871778140293</v>
      </c>
    </row>
    <row r="37" spans="1:8">
      <c r="A37" s="59" t="s">
        <v>43</v>
      </c>
      <c r="B37" s="5">
        <v>78.875</v>
      </c>
      <c r="C37" s="5">
        <v>25.619999999999997</v>
      </c>
      <c r="D37" s="5">
        <v>28.55</v>
      </c>
      <c r="E37" s="6">
        <v>251296.66899999999</v>
      </c>
      <c r="F37" s="6">
        <v>214426.989</v>
      </c>
      <c r="G37" s="6">
        <v>2946.8869096671947</v>
      </c>
      <c r="H37" s="6">
        <v>2479.4424722662438</v>
      </c>
    </row>
    <row r="38" spans="1:8">
      <c r="A38" s="59" t="s">
        <v>44</v>
      </c>
      <c r="B38" s="5">
        <v>38</v>
      </c>
      <c r="C38" s="5">
        <v>12.309999999999999</v>
      </c>
      <c r="D38" s="5">
        <v>13.31</v>
      </c>
      <c r="E38" s="6">
        <v>125625.163</v>
      </c>
      <c r="F38" s="6">
        <v>115040.715</v>
      </c>
      <c r="G38" s="6">
        <v>2832.1512105263159</v>
      </c>
      <c r="H38" s="6">
        <v>2553.6131052631576</v>
      </c>
    </row>
    <row r="39" spans="1:8">
      <c r="A39" s="59" t="s">
        <v>45</v>
      </c>
      <c r="B39" s="5">
        <v>106</v>
      </c>
      <c r="C39" s="5">
        <v>34.760000000000005</v>
      </c>
      <c r="D39" s="5">
        <v>36.56</v>
      </c>
      <c r="E39" s="6">
        <v>363902.755</v>
      </c>
      <c r="F39" s="6">
        <v>335447.478</v>
      </c>
      <c r="G39" s="6">
        <v>3095.0269528301887</v>
      </c>
      <c r="H39" s="6">
        <v>2826.5809433962268</v>
      </c>
    </row>
    <row r="40" spans="1:8">
      <c r="A40" s="59" t="s">
        <v>46</v>
      </c>
      <c r="B40" s="5">
        <v>62.25</v>
      </c>
      <c r="C40" s="5">
        <v>19.05</v>
      </c>
      <c r="D40" s="5">
        <v>20.18</v>
      </c>
      <c r="E40" s="6">
        <v>192134.38399999999</v>
      </c>
      <c r="F40" s="6">
        <v>164348.46100000001</v>
      </c>
      <c r="G40" s="6">
        <v>2771.7504578313251</v>
      </c>
      <c r="H40" s="6">
        <v>2325.3902489959842</v>
      </c>
    </row>
    <row r="41" spans="1:8">
      <c r="A41" s="59" t="s">
        <v>47</v>
      </c>
      <c r="B41" s="5">
        <v>17.125</v>
      </c>
      <c r="C41" s="5">
        <v>6.5600000000000005</v>
      </c>
      <c r="D41" s="5">
        <v>7.56</v>
      </c>
      <c r="E41" s="6">
        <v>98755.732000000004</v>
      </c>
      <c r="F41" s="6">
        <v>76113.866999999998</v>
      </c>
      <c r="G41" s="6">
        <v>4011.4703065693434</v>
      </c>
      <c r="H41" s="6">
        <v>2689.317605839416</v>
      </c>
    </row>
    <row r="42" spans="1:8">
      <c r="A42" s="59" t="s">
        <v>48</v>
      </c>
      <c r="B42" s="5">
        <v>138.75</v>
      </c>
      <c r="C42" s="5">
        <v>33.81</v>
      </c>
      <c r="D42" s="5">
        <v>34.81</v>
      </c>
      <c r="E42" s="6">
        <v>454089.51699999999</v>
      </c>
      <c r="F42" s="6">
        <v>398738.40299999999</v>
      </c>
      <c r="G42" s="6">
        <v>2946.1337153153154</v>
      </c>
      <c r="H42" s="6">
        <v>2547.2067675675676</v>
      </c>
    </row>
    <row r="43" spans="1:8">
      <c r="A43" s="59" t="s">
        <v>49</v>
      </c>
      <c r="B43" s="5">
        <v>32.625</v>
      </c>
      <c r="C43" s="5">
        <v>13.32</v>
      </c>
      <c r="D43" s="5">
        <v>14.05</v>
      </c>
      <c r="E43" s="6">
        <v>131047.352</v>
      </c>
      <c r="F43" s="6">
        <v>95732.816999999995</v>
      </c>
      <c r="G43" s="6">
        <v>3842.8019003831419</v>
      </c>
      <c r="H43" s="6">
        <v>2760.3640459770113</v>
      </c>
    </row>
    <row r="44" spans="1:8">
      <c r="A44" s="59" t="s">
        <v>50</v>
      </c>
      <c r="B44" s="5">
        <v>65.375</v>
      </c>
      <c r="C44" s="5">
        <v>29.41</v>
      </c>
      <c r="D44" s="5">
        <v>29.41</v>
      </c>
      <c r="E44" s="6">
        <v>256416.9</v>
      </c>
      <c r="F44" s="6">
        <v>231243.47500000001</v>
      </c>
      <c r="G44" s="6">
        <v>3559.1469521988524</v>
      </c>
      <c r="H44" s="6">
        <v>3174.0850019120458</v>
      </c>
    </row>
    <row r="45" spans="1:8">
      <c r="A45" s="59" t="s">
        <v>51</v>
      </c>
      <c r="B45" s="5">
        <v>26.75</v>
      </c>
      <c r="C45" s="5">
        <v>9.08</v>
      </c>
      <c r="D45" s="5">
        <v>10.08</v>
      </c>
      <c r="E45" s="6">
        <v>111211.02</v>
      </c>
      <c r="F45" s="6">
        <v>99363.702999999994</v>
      </c>
      <c r="G45" s="6">
        <v>3775.3431028037385</v>
      </c>
      <c r="H45" s="6">
        <v>3332.4527476635512</v>
      </c>
    </row>
    <row r="46" spans="1:8">
      <c r="A46" s="59" t="s">
        <v>52</v>
      </c>
      <c r="B46" s="5">
        <v>118.625</v>
      </c>
      <c r="C46" s="5">
        <v>38.03</v>
      </c>
      <c r="D46" s="5">
        <v>41.03</v>
      </c>
      <c r="E46" s="6">
        <v>392097.05300000001</v>
      </c>
      <c r="F46" s="6">
        <v>357030.63500000001</v>
      </c>
      <c r="G46" s="6">
        <v>3000.3053066385669</v>
      </c>
      <c r="H46" s="6">
        <v>2704.697989462592</v>
      </c>
    </row>
    <row r="47" spans="1:8">
      <c r="A47" s="59" t="s">
        <v>53</v>
      </c>
      <c r="B47" s="5">
        <v>61.5</v>
      </c>
      <c r="C47" s="5">
        <v>17.259999999999998</v>
      </c>
      <c r="D47" s="5">
        <v>18.02</v>
      </c>
      <c r="E47" s="6">
        <v>214175.39600000001</v>
      </c>
      <c r="F47" s="6">
        <v>195602.21400000001</v>
      </c>
      <c r="G47" s="6">
        <v>3172.2891544715449</v>
      </c>
      <c r="H47" s="6">
        <v>2870.2861951219511</v>
      </c>
    </row>
    <row r="48" spans="1:8">
      <c r="A48" s="59" t="s">
        <v>54</v>
      </c>
      <c r="B48" s="5">
        <v>19.75</v>
      </c>
      <c r="C48" s="5">
        <v>8.59</v>
      </c>
      <c r="D48" s="5">
        <v>9.39</v>
      </c>
      <c r="E48" s="6">
        <v>87539.316000000006</v>
      </c>
      <c r="F48" s="6">
        <v>81006.33</v>
      </c>
      <c r="G48" s="6">
        <v>4126.6462784810128</v>
      </c>
      <c r="H48" s="6">
        <v>3795.8621772151901</v>
      </c>
    </row>
    <row r="49" spans="1:8">
      <c r="A49" s="59" t="s">
        <v>55</v>
      </c>
      <c r="B49" s="5">
        <v>106</v>
      </c>
      <c r="C49" s="5">
        <v>29.08</v>
      </c>
      <c r="D49" s="5">
        <v>32.729999999999997</v>
      </c>
      <c r="E49" s="6">
        <v>390378.98800000001</v>
      </c>
      <c r="F49" s="6">
        <v>360492.62599999999</v>
      </c>
      <c r="G49" s="6">
        <v>3336.3681226415097</v>
      </c>
      <c r="H49" s="6">
        <v>3054.4213113207547</v>
      </c>
    </row>
    <row r="50" spans="1:8">
      <c r="A50" s="59" t="s">
        <v>56</v>
      </c>
      <c r="B50" s="5">
        <v>45.625</v>
      </c>
      <c r="C50" s="5">
        <v>14.77</v>
      </c>
      <c r="D50" s="5">
        <v>14.77</v>
      </c>
      <c r="E50" s="6">
        <v>171828.978</v>
      </c>
      <c r="F50" s="6">
        <v>159104.17199999999</v>
      </c>
      <c r="G50" s="6">
        <v>3556.1941917808222</v>
      </c>
      <c r="H50" s="6">
        <v>3277.2943342465755</v>
      </c>
    </row>
    <row r="51" spans="1:8">
      <c r="A51" s="59" t="s">
        <v>57</v>
      </c>
      <c r="B51" s="5">
        <v>23.375</v>
      </c>
      <c r="C51" s="5">
        <v>7.48</v>
      </c>
      <c r="D51" s="5">
        <v>7.48</v>
      </c>
      <c r="E51" s="6">
        <v>63181.038</v>
      </c>
      <c r="F51" s="6">
        <v>57004.83</v>
      </c>
      <c r="G51" s="6">
        <v>2553.9465240641712</v>
      </c>
      <c r="H51" s="6">
        <v>2289.7237219251338</v>
      </c>
    </row>
    <row r="52" spans="1:8">
      <c r="A52" s="59" t="s">
        <v>58</v>
      </c>
      <c r="B52" s="5">
        <v>41.5</v>
      </c>
      <c r="C52" s="5">
        <v>14.16</v>
      </c>
      <c r="D52" s="5">
        <v>14.16</v>
      </c>
      <c r="E52" s="6">
        <v>171831.054</v>
      </c>
      <c r="F52" s="6">
        <v>156299.033</v>
      </c>
      <c r="G52" s="6">
        <v>3544.1324819277106</v>
      </c>
      <c r="H52" s="6">
        <v>3169.8669156626502</v>
      </c>
    </row>
    <row r="53" spans="1:8">
      <c r="A53" s="59" t="s">
        <v>59</v>
      </c>
      <c r="B53" s="5">
        <v>69.875</v>
      </c>
      <c r="C53" s="5">
        <v>16.78</v>
      </c>
      <c r="D53" s="5">
        <v>18.329999999999998</v>
      </c>
      <c r="E53" s="6">
        <v>203929.83600000001</v>
      </c>
      <c r="F53" s="6">
        <v>183218.96100000001</v>
      </c>
      <c r="G53" s="6">
        <v>2650.3080644007159</v>
      </c>
      <c r="H53" s="6">
        <v>2353.9091377459749</v>
      </c>
    </row>
    <row r="54" spans="1:8">
      <c r="A54" s="59" t="s">
        <v>60</v>
      </c>
      <c r="B54" s="5">
        <v>62.25</v>
      </c>
      <c r="C54" s="5">
        <v>21.62</v>
      </c>
      <c r="D54" s="5">
        <v>23.42</v>
      </c>
      <c r="E54" s="6">
        <v>251143.62400000001</v>
      </c>
      <c r="F54" s="6">
        <v>228150.478</v>
      </c>
      <c r="G54" s="6">
        <v>3421.405558232932</v>
      </c>
      <c r="H54" s="6">
        <v>3052.0377510040162</v>
      </c>
    </row>
    <row r="55" spans="1:8">
      <c r="A55" s="59" t="s">
        <v>61</v>
      </c>
      <c r="B55" s="5">
        <v>4.125</v>
      </c>
      <c r="C55" s="5">
        <v>2.2400000000000002</v>
      </c>
      <c r="D55" s="5">
        <v>2.2400000000000002</v>
      </c>
      <c r="E55" s="6">
        <v>6438.1369999999997</v>
      </c>
      <c r="F55" s="6">
        <v>6438.1369999999997</v>
      </c>
      <c r="G55" s="6">
        <v>1560.7604848484848</v>
      </c>
      <c r="H55" s="6">
        <v>1560.7604848484848</v>
      </c>
    </row>
    <row r="56" spans="1:8">
      <c r="A56" s="59" t="s">
        <v>62</v>
      </c>
      <c r="B56" s="5">
        <v>61.875</v>
      </c>
      <c r="C56" s="5">
        <v>16.049999999999997</v>
      </c>
      <c r="D56" s="5">
        <v>17.48</v>
      </c>
      <c r="E56" s="6">
        <v>216362.95499999999</v>
      </c>
      <c r="F56" s="6">
        <v>193759.065</v>
      </c>
      <c r="G56" s="6">
        <v>3084.1879757575757</v>
      </c>
      <c r="H56" s="6">
        <v>2718.872581818182</v>
      </c>
    </row>
    <row r="57" spans="1:8">
      <c r="A57" s="59" t="s">
        <v>63</v>
      </c>
      <c r="B57" s="5">
        <v>167.5</v>
      </c>
      <c r="C57" s="5">
        <v>56.97</v>
      </c>
      <c r="D57" s="5">
        <v>57.47</v>
      </c>
      <c r="E57" s="6">
        <v>802697.85699999996</v>
      </c>
      <c r="F57" s="6">
        <v>750599.59900000005</v>
      </c>
      <c r="G57" s="6">
        <v>3915.6519999999996</v>
      </c>
      <c r="H57" s="6">
        <v>3604.6176238805974</v>
      </c>
    </row>
    <row r="58" spans="1:8">
      <c r="A58" s="59" t="s">
        <v>64</v>
      </c>
      <c r="B58" s="5">
        <v>77.75</v>
      </c>
      <c r="C58" s="5">
        <v>21.19</v>
      </c>
      <c r="D58" s="5">
        <v>22.94</v>
      </c>
      <c r="E58" s="6">
        <v>254194.098</v>
      </c>
      <c r="F58" s="6">
        <v>221901.10399999999</v>
      </c>
      <c r="G58" s="6">
        <v>3021.6925273311895</v>
      </c>
      <c r="H58" s="6">
        <v>2606.3485530546623</v>
      </c>
    </row>
    <row r="59" spans="1:8">
      <c r="A59" s="59" t="s">
        <v>65</v>
      </c>
      <c r="B59" s="5">
        <v>78.875</v>
      </c>
      <c r="C59" s="5">
        <v>22.16</v>
      </c>
      <c r="D59" s="5">
        <v>24.11</v>
      </c>
      <c r="E59" s="6">
        <v>295219.89899999998</v>
      </c>
      <c r="F59" s="6">
        <v>261659.95499999999</v>
      </c>
      <c r="G59" s="6">
        <v>3275.576329635499</v>
      </c>
      <c r="H59" s="6">
        <v>2850.0936798732168</v>
      </c>
    </row>
    <row r="60" spans="1:8">
      <c r="A60" s="59" t="s">
        <v>66</v>
      </c>
      <c r="B60" s="5">
        <v>99.875</v>
      </c>
      <c r="C60" s="5">
        <v>31.65</v>
      </c>
      <c r="D60" s="5">
        <v>32.65</v>
      </c>
      <c r="E60" s="6">
        <v>339462.61599999998</v>
      </c>
      <c r="F60" s="6">
        <v>308214.283</v>
      </c>
      <c r="G60" s="6">
        <v>3104.6492816020018</v>
      </c>
      <c r="H60" s="6">
        <v>2791.7748585732161</v>
      </c>
    </row>
    <row r="61" spans="1:8">
      <c r="A61" s="59" t="s">
        <v>67</v>
      </c>
      <c r="B61" s="5">
        <v>81.375</v>
      </c>
      <c r="C61" s="5">
        <v>27.25</v>
      </c>
      <c r="D61" s="5">
        <v>29.22</v>
      </c>
      <c r="E61" s="6">
        <v>319508.36800000002</v>
      </c>
      <c r="F61" s="6">
        <v>287090.59600000002</v>
      </c>
      <c r="G61" s="6">
        <v>3624.6000860215054</v>
      </c>
      <c r="H61" s="6">
        <v>3226.2250076804917</v>
      </c>
    </row>
    <row r="62" spans="1:8">
      <c r="A62" s="59" t="s">
        <v>68</v>
      </c>
      <c r="B62" s="5">
        <v>73.375</v>
      </c>
      <c r="C62" s="5">
        <v>20.71</v>
      </c>
      <c r="D62" s="5">
        <v>20.71</v>
      </c>
      <c r="E62" s="6">
        <v>240425.34</v>
      </c>
      <c r="F62" s="6">
        <v>220360.08799999999</v>
      </c>
      <c r="G62" s="6">
        <v>3037.8993798977854</v>
      </c>
      <c r="H62" s="6">
        <v>2764.4376831345826</v>
      </c>
    </row>
    <row r="63" spans="1:8">
      <c r="A63" s="59" t="s">
        <v>69</v>
      </c>
      <c r="B63" s="5">
        <v>77.25</v>
      </c>
      <c r="C63" s="5">
        <v>21.3</v>
      </c>
      <c r="D63" s="5">
        <v>23.77</v>
      </c>
      <c r="E63" s="6">
        <v>306951.05200000003</v>
      </c>
      <c r="F63" s="6">
        <v>278390.01699999999</v>
      </c>
      <c r="G63" s="6">
        <v>3377.0207896440133</v>
      </c>
      <c r="H63" s="6">
        <v>3007.298653721683</v>
      </c>
    </row>
    <row r="64" spans="1:8">
      <c r="A64" s="59" t="s">
        <v>70</v>
      </c>
      <c r="B64" s="5">
        <v>70</v>
      </c>
      <c r="C64" s="5">
        <v>21.59</v>
      </c>
      <c r="D64" s="5">
        <v>23.47</v>
      </c>
      <c r="E64" s="6">
        <v>234065.764</v>
      </c>
      <c r="F64" s="6">
        <v>206956.046</v>
      </c>
      <c r="G64" s="6">
        <v>3148.8267999999998</v>
      </c>
      <c r="H64" s="6">
        <v>2761.5451142857141</v>
      </c>
    </row>
    <row r="65" spans="1:8">
      <c r="A65" s="59" t="s">
        <v>71</v>
      </c>
      <c r="B65" s="5">
        <v>74.125</v>
      </c>
      <c r="C65" s="5">
        <v>19.88</v>
      </c>
      <c r="D65" s="5">
        <v>19.88</v>
      </c>
      <c r="E65" s="6">
        <v>224896.78</v>
      </c>
      <c r="F65" s="6">
        <v>202007.31099999999</v>
      </c>
      <c r="G65" s="6">
        <v>2805.5566543001682</v>
      </c>
      <c r="H65" s="6">
        <v>2496.7611197301853</v>
      </c>
    </row>
    <row r="66" spans="1:8">
      <c r="A66" s="59" t="s">
        <v>72</v>
      </c>
      <c r="B66" s="5">
        <v>102.625</v>
      </c>
      <c r="C66" s="5">
        <v>34.71</v>
      </c>
      <c r="D66" s="5">
        <v>37.46</v>
      </c>
      <c r="E66" s="6">
        <v>353642.20400000003</v>
      </c>
      <c r="F66" s="6">
        <v>309534.30900000001</v>
      </c>
      <c r="G66" s="6">
        <v>3152.7404043848969</v>
      </c>
      <c r="H66" s="6">
        <v>2722.9436199756396</v>
      </c>
    </row>
    <row r="67" spans="1:8">
      <c r="A67" s="59" t="s">
        <v>73</v>
      </c>
      <c r="B67" s="5">
        <v>102.125</v>
      </c>
      <c r="C67" s="5">
        <v>29.130000000000003</v>
      </c>
      <c r="D67" s="5">
        <v>31.88</v>
      </c>
      <c r="E67" s="6">
        <v>373656.52</v>
      </c>
      <c r="F67" s="6">
        <v>323734.94099999999</v>
      </c>
      <c r="G67" s="6">
        <v>3109.6216988984092</v>
      </c>
      <c r="H67" s="6">
        <v>2620.7935079559365</v>
      </c>
    </row>
    <row r="68" spans="1:8">
      <c r="A68" s="59" t="s">
        <v>74</v>
      </c>
      <c r="B68" s="5">
        <v>18.5</v>
      </c>
      <c r="C68" s="5">
        <v>4.4800000000000004</v>
      </c>
      <c r="D68" s="5">
        <v>4.4800000000000004</v>
      </c>
      <c r="E68" s="6">
        <v>52427.883000000002</v>
      </c>
      <c r="F68" s="6">
        <v>42127.553</v>
      </c>
      <c r="G68" s="6">
        <v>2546.1465405405406</v>
      </c>
      <c r="H68" s="6">
        <v>1989.371945945946</v>
      </c>
    </row>
    <row r="69" spans="1:8">
      <c r="A69" s="59" t="s">
        <v>75</v>
      </c>
      <c r="B69" s="5">
        <v>44</v>
      </c>
      <c r="C69" s="5">
        <v>14.32</v>
      </c>
      <c r="D69" s="5">
        <v>15.22</v>
      </c>
      <c r="E69" s="6">
        <v>324140.59100000001</v>
      </c>
      <c r="F69" s="6">
        <v>312157.93</v>
      </c>
      <c r="G69" s="6">
        <v>7086.0096136363636</v>
      </c>
      <c r="H69" s="6">
        <v>6813.6764090909091</v>
      </c>
    </row>
    <row r="70" spans="1:8">
      <c r="A70" s="59" t="s">
        <v>76</v>
      </c>
      <c r="B70" s="5">
        <v>71</v>
      </c>
      <c r="C70" s="5">
        <v>22.5</v>
      </c>
      <c r="D70" s="5">
        <v>24.24</v>
      </c>
      <c r="E70" s="6">
        <v>277952.304</v>
      </c>
      <c r="F70" s="6">
        <v>250949.60399999999</v>
      </c>
      <c r="G70" s="6">
        <v>3706.4029859154934</v>
      </c>
      <c r="H70" s="6">
        <v>3326.0832676056334</v>
      </c>
    </row>
    <row r="71" spans="1:8">
      <c r="A71" s="59" t="s">
        <v>77</v>
      </c>
      <c r="B71" s="5">
        <v>113.75</v>
      </c>
      <c r="C71" s="5">
        <v>34.94</v>
      </c>
      <c r="D71" s="5">
        <v>35.94</v>
      </c>
      <c r="E71" s="6">
        <v>356230.19300000003</v>
      </c>
      <c r="F71" s="6">
        <v>323864.02100000001</v>
      </c>
      <c r="G71" s="6">
        <v>2845.2597538461541</v>
      </c>
      <c r="H71" s="6">
        <v>2560.721978021978</v>
      </c>
    </row>
    <row r="72" spans="1:8">
      <c r="A72" s="59" t="s">
        <v>78</v>
      </c>
      <c r="B72" s="5">
        <v>47.625</v>
      </c>
      <c r="C72" s="5">
        <v>13.04</v>
      </c>
      <c r="D72" s="5">
        <v>13.04</v>
      </c>
      <c r="E72" s="6">
        <v>137902.75</v>
      </c>
      <c r="F72" s="6">
        <v>124225.427</v>
      </c>
      <c r="G72" s="6">
        <v>2695.6991706036742</v>
      </c>
      <c r="H72" s="6">
        <v>2408.5112860892386</v>
      </c>
    </row>
    <row r="73" spans="1:8">
      <c r="A73" s="59" t="s">
        <v>79</v>
      </c>
      <c r="B73" s="5">
        <v>74</v>
      </c>
      <c r="C73" s="5">
        <v>21.47</v>
      </c>
      <c r="D73" s="5">
        <v>22.97</v>
      </c>
      <c r="E73" s="6">
        <v>204974.72700000001</v>
      </c>
      <c r="F73" s="6">
        <v>170913.95600000001</v>
      </c>
      <c r="G73" s="6">
        <v>2646.6642567567569</v>
      </c>
      <c r="H73" s="6">
        <v>2186.3835675675678</v>
      </c>
    </row>
    <row r="74" spans="1:8">
      <c r="A74" s="59" t="s">
        <v>80</v>
      </c>
      <c r="B74" s="5">
        <v>86.25</v>
      </c>
      <c r="C74" s="5">
        <v>24.73</v>
      </c>
      <c r="D74" s="5">
        <v>26.76</v>
      </c>
      <c r="E74" s="6">
        <v>284606.52</v>
      </c>
      <c r="F74" s="6">
        <v>251017.77100000001</v>
      </c>
      <c r="G74" s="6">
        <v>3121.1301565217395</v>
      </c>
      <c r="H74" s="6">
        <v>2731.6953855072466</v>
      </c>
    </row>
    <row r="75" spans="1:8">
      <c r="A75" s="59" t="s">
        <v>81</v>
      </c>
      <c r="B75" s="5">
        <v>107.875</v>
      </c>
      <c r="C75" s="5">
        <v>28.21</v>
      </c>
      <c r="D75" s="5">
        <v>31.11</v>
      </c>
      <c r="E75" s="6">
        <v>356745.09299999999</v>
      </c>
      <c r="F75" s="6">
        <v>320970.33100000001</v>
      </c>
      <c r="G75" s="6">
        <v>3005.1582201622246</v>
      </c>
      <c r="H75" s="6">
        <v>2673.526590961761</v>
      </c>
    </row>
    <row r="76" spans="1:8">
      <c r="A76" s="59" t="s">
        <v>82</v>
      </c>
      <c r="B76" s="5">
        <v>53.875</v>
      </c>
      <c r="C76" s="5">
        <v>16.73</v>
      </c>
      <c r="D76" s="5">
        <v>18.62</v>
      </c>
      <c r="E76" s="6">
        <v>179009.527</v>
      </c>
      <c r="F76" s="6">
        <v>158340.29999999999</v>
      </c>
      <c r="G76" s="6">
        <v>3226.1592018561482</v>
      </c>
      <c r="H76" s="6">
        <v>2842.5076566125285</v>
      </c>
    </row>
    <row r="77" spans="1:8">
      <c r="A77" s="59" t="s">
        <v>83</v>
      </c>
      <c r="B77" s="5">
        <v>75.125</v>
      </c>
      <c r="C77" s="5">
        <v>21.25</v>
      </c>
      <c r="D77" s="5">
        <v>21.25</v>
      </c>
      <c r="E77" s="6">
        <v>211405.69699999999</v>
      </c>
      <c r="F77" s="6">
        <v>190615.06400000001</v>
      </c>
      <c r="G77" s="6">
        <v>2584.7843194675538</v>
      </c>
      <c r="H77" s="6">
        <v>2308.0371247920134</v>
      </c>
    </row>
    <row r="78" spans="1:8">
      <c r="A78" s="59" t="s">
        <v>84</v>
      </c>
      <c r="B78" s="5">
        <v>63.875</v>
      </c>
      <c r="C78" s="5">
        <v>21.53</v>
      </c>
      <c r="D78" s="5">
        <v>23.35</v>
      </c>
      <c r="E78" s="6">
        <v>221040.26500000001</v>
      </c>
      <c r="F78" s="6">
        <v>195962.546</v>
      </c>
      <c r="G78" s="6">
        <v>3240.4322974559691</v>
      </c>
      <c r="H78" s="6">
        <v>2847.8261291585127</v>
      </c>
    </row>
    <row r="79" spans="1:8">
      <c r="A79" s="59" t="s">
        <v>85</v>
      </c>
      <c r="B79" s="5">
        <v>11</v>
      </c>
      <c r="C79" s="5">
        <v>4</v>
      </c>
      <c r="D79" s="5">
        <v>4</v>
      </c>
      <c r="E79" s="6">
        <v>61193.262000000002</v>
      </c>
      <c r="F79" s="6">
        <v>55463.040999999997</v>
      </c>
      <c r="G79" s="6">
        <v>4875.7860000000001</v>
      </c>
      <c r="H79" s="6">
        <v>4354.8568181818182</v>
      </c>
    </row>
    <row r="80" spans="1:8">
      <c r="A80" s="59" t="s">
        <v>86</v>
      </c>
      <c r="B80" s="5">
        <v>138.5</v>
      </c>
      <c r="C80" s="5">
        <v>36.090000000000003</v>
      </c>
      <c r="D80" s="5">
        <v>36.340000000000003</v>
      </c>
      <c r="E80" s="6">
        <v>465129.33600000001</v>
      </c>
      <c r="F80" s="6">
        <v>422248.73200000002</v>
      </c>
      <c r="G80" s="6">
        <v>2989.7831985559565</v>
      </c>
      <c r="H80" s="6">
        <v>2680.175949458484</v>
      </c>
    </row>
    <row r="81" spans="1:8">
      <c r="A81" s="59" t="s">
        <v>87</v>
      </c>
      <c r="B81" s="5">
        <v>72</v>
      </c>
      <c r="C81" s="5">
        <v>22.93</v>
      </c>
      <c r="D81" s="5">
        <v>24.93</v>
      </c>
      <c r="E81" s="6">
        <v>266535.342</v>
      </c>
      <c r="F81" s="6">
        <v>245543.85</v>
      </c>
      <c r="G81" s="6">
        <v>3175.6341805555558</v>
      </c>
      <c r="H81" s="6">
        <v>2884.0856805555554</v>
      </c>
    </row>
    <row r="82" spans="1:8">
      <c r="A82" s="59" t="s">
        <v>88</v>
      </c>
      <c r="B82" s="5">
        <v>72.75</v>
      </c>
      <c r="C82" s="5">
        <v>20.67</v>
      </c>
      <c r="D82" s="5">
        <v>22.67</v>
      </c>
      <c r="E82" s="6">
        <v>239397.766</v>
      </c>
      <c r="F82" s="6">
        <v>218874.34899999999</v>
      </c>
      <c r="G82" s="6">
        <v>3021.4267628865978</v>
      </c>
      <c r="H82" s="6">
        <v>2739.3179381443297</v>
      </c>
    </row>
    <row r="83" spans="1:8">
      <c r="A83" s="59" t="s">
        <v>89</v>
      </c>
      <c r="B83" s="5">
        <v>28</v>
      </c>
      <c r="C83" s="5">
        <v>13.52</v>
      </c>
      <c r="D83" s="5">
        <v>14.21</v>
      </c>
      <c r="E83" s="6">
        <v>146533.954</v>
      </c>
      <c r="F83" s="6">
        <v>135399.43400000001</v>
      </c>
      <c r="G83" s="6">
        <v>4824.1152142857145</v>
      </c>
      <c r="H83" s="6">
        <v>4426.4537857142859</v>
      </c>
    </row>
    <row r="84" spans="1:8">
      <c r="A84" s="59" t="s">
        <v>90</v>
      </c>
      <c r="B84" s="5">
        <v>58</v>
      </c>
      <c r="C84" s="5">
        <v>18.440000000000001</v>
      </c>
      <c r="D84" s="5">
        <v>20.190000000000001</v>
      </c>
      <c r="E84" s="6">
        <v>190585.41500000001</v>
      </c>
      <c r="F84" s="6">
        <v>164458.37899999999</v>
      </c>
      <c r="G84" s="6">
        <v>3068.5793620689656</v>
      </c>
      <c r="H84" s="6">
        <v>2618.1132241379305</v>
      </c>
    </row>
    <row r="85" spans="1:8">
      <c r="A85" s="59" t="s">
        <v>91</v>
      </c>
      <c r="B85" s="5">
        <v>90.625</v>
      </c>
      <c r="C85" s="5">
        <v>25.91</v>
      </c>
      <c r="D85" s="5">
        <v>28.11</v>
      </c>
      <c r="E85" s="6">
        <v>291858.26500000001</v>
      </c>
      <c r="F85" s="6">
        <v>265863.14199999999</v>
      </c>
      <c r="G85" s="6">
        <v>2897.920132413793</v>
      </c>
      <c r="H85" s="6">
        <v>2611.0773958620689</v>
      </c>
    </row>
    <row r="86" spans="1:8">
      <c r="A86" s="59" t="s">
        <v>92</v>
      </c>
      <c r="B86" s="5">
        <v>128</v>
      </c>
      <c r="C86" s="5">
        <v>35.03</v>
      </c>
      <c r="D86" s="5">
        <v>39.53</v>
      </c>
      <c r="E86" s="6">
        <v>403206.054</v>
      </c>
      <c r="F86" s="6">
        <v>366050.06900000002</v>
      </c>
      <c r="G86" s="6">
        <v>2898.7685546875</v>
      </c>
      <c r="H86" s="6">
        <v>2608.4874218750001</v>
      </c>
    </row>
    <row r="87" spans="1:8">
      <c r="A87" s="59" t="s">
        <v>93</v>
      </c>
      <c r="B87" s="5">
        <v>86.75</v>
      </c>
      <c r="C87" s="5">
        <v>23.33</v>
      </c>
      <c r="D87" s="5">
        <v>23.83</v>
      </c>
      <c r="E87" s="6">
        <v>256855.717</v>
      </c>
      <c r="F87" s="6">
        <v>232415.57500000001</v>
      </c>
      <c r="G87" s="6">
        <v>2743.111158501441</v>
      </c>
      <c r="H87" s="6">
        <v>2461.380414985591</v>
      </c>
    </row>
    <row r="88" spans="1:8">
      <c r="A88" s="59" t="s">
        <v>94</v>
      </c>
      <c r="B88" s="5">
        <v>80.875</v>
      </c>
      <c r="C88" s="5">
        <v>32.050000000000004</v>
      </c>
      <c r="D88" s="5">
        <v>33.049999999999997</v>
      </c>
      <c r="E88" s="6">
        <v>274662.10700000002</v>
      </c>
      <c r="F88" s="6">
        <v>243213.25399999999</v>
      </c>
      <c r="G88" s="6">
        <v>3193.9238454404949</v>
      </c>
      <c r="H88" s="6">
        <v>2805.0663122102005</v>
      </c>
    </row>
    <row r="89" spans="1:8">
      <c r="A89" s="59" t="s">
        <v>95</v>
      </c>
      <c r="B89" s="5">
        <v>66.125</v>
      </c>
      <c r="C89" s="5">
        <v>22.14</v>
      </c>
      <c r="D89" s="5">
        <v>24.14</v>
      </c>
      <c r="E89" s="6">
        <v>247493.986</v>
      </c>
      <c r="F89" s="6">
        <v>225694.715</v>
      </c>
      <c r="G89" s="6">
        <v>3414.3243100189038</v>
      </c>
      <c r="H89" s="6">
        <v>3084.6566956521738</v>
      </c>
    </row>
    <row r="90" spans="1:8">
      <c r="A90" s="59" t="s">
        <v>96</v>
      </c>
      <c r="B90" s="5">
        <v>88.875</v>
      </c>
      <c r="C90" s="5">
        <v>25.11</v>
      </c>
      <c r="D90" s="5">
        <v>26.77</v>
      </c>
      <c r="E90" s="6">
        <v>265220.16499999998</v>
      </c>
      <c r="F90" s="6">
        <v>230706.27</v>
      </c>
      <c r="G90" s="6">
        <v>2849.9431448663854</v>
      </c>
      <c r="H90" s="6">
        <v>2461.6011476793246</v>
      </c>
    </row>
    <row r="91" spans="1:8">
      <c r="A91" s="59" t="s">
        <v>97</v>
      </c>
      <c r="B91" s="5">
        <v>75.625</v>
      </c>
      <c r="C91" s="5">
        <v>25.06</v>
      </c>
      <c r="D91" s="5">
        <v>26.28</v>
      </c>
      <c r="E91" s="6">
        <v>274622.52500000002</v>
      </c>
      <c r="F91" s="6">
        <v>256836.89</v>
      </c>
      <c r="G91" s="6">
        <v>3296.6515834710744</v>
      </c>
      <c r="H91" s="6">
        <v>3061.4696330578513</v>
      </c>
    </row>
    <row r="92" spans="1:8">
      <c r="A92" s="59" t="s">
        <v>98</v>
      </c>
      <c r="B92" s="5">
        <v>49.875</v>
      </c>
      <c r="C92" s="5">
        <v>20.22</v>
      </c>
      <c r="D92" s="5">
        <v>20.22</v>
      </c>
      <c r="E92" s="6">
        <v>297453.41200000001</v>
      </c>
      <c r="F92" s="6">
        <v>264234.2</v>
      </c>
      <c r="G92" s="6">
        <v>4230.2372531328319</v>
      </c>
      <c r="H92" s="6">
        <v>3564.1878897243109</v>
      </c>
    </row>
    <row r="93" spans="1:8">
      <c r="A93" s="59" t="s">
        <v>99</v>
      </c>
      <c r="B93" s="5">
        <v>110.75</v>
      </c>
      <c r="C93" s="5">
        <v>31.549999999999997</v>
      </c>
      <c r="D93" s="5">
        <v>31.55</v>
      </c>
      <c r="E93" s="6">
        <v>322695.31400000001</v>
      </c>
      <c r="F93" s="6">
        <v>280667.38</v>
      </c>
      <c r="G93" s="6">
        <v>2780.5538781038376</v>
      </c>
      <c r="H93" s="6">
        <v>2401.0691467268621</v>
      </c>
    </row>
    <row r="94" spans="1:8">
      <c r="A94" s="59" t="s">
        <v>100</v>
      </c>
      <c r="B94" s="5">
        <v>77.125</v>
      </c>
      <c r="C94" s="5">
        <v>20.52</v>
      </c>
      <c r="D94" s="5">
        <v>21.93</v>
      </c>
      <c r="E94" s="6">
        <v>231747.77600000001</v>
      </c>
      <c r="F94" s="6">
        <v>206025.25099999999</v>
      </c>
      <c r="G94" s="6">
        <v>2754.0243889789308</v>
      </c>
      <c r="H94" s="6">
        <v>2420.5070470016208</v>
      </c>
    </row>
    <row r="95" spans="1:8">
      <c r="A95" s="59" t="s">
        <v>101</v>
      </c>
      <c r="B95" s="5">
        <v>104.375</v>
      </c>
      <c r="C95" s="5">
        <v>39.129999999999995</v>
      </c>
      <c r="D95" s="5">
        <v>43.13</v>
      </c>
      <c r="E95" s="6">
        <v>386219.83299999998</v>
      </c>
      <c r="F95" s="6">
        <v>355272.76899999997</v>
      </c>
      <c r="G95" s="6">
        <v>3257.8406706586825</v>
      </c>
      <c r="H95" s="6">
        <v>2961.3418538922156</v>
      </c>
    </row>
    <row r="96" spans="1:8">
      <c r="A96" s="59" t="s">
        <v>102</v>
      </c>
      <c r="B96" s="5">
        <v>73.5</v>
      </c>
      <c r="C96" s="5">
        <v>25.99</v>
      </c>
      <c r="D96" s="5">
        <v>27.5</v>
      </c>
      <c r="E96" s="6">
        <v>271929.52600000001</v>
      </c>
      <c r="F96" s="6">
        <v>246915.147</v>
      </c>
      <c r="G96" s="6">
        <v>3263.7113197278914</v>
      </c>
      <c r="H96" s="6">
        <v>2923.379632653061</v>
      </c>
    </row>
    <row r="97" spans="1:8">
      <c r="A97" s="59" t="s">
        <v>103</v>
      </c>
      <c r="B97" s="5">
        <v>90.125</v>
      </c>
      <c r="C97" s="5">
        <v>28.47</v>
      </c>
      <c r="D97" s="5">
        <v>29.47</v>
      </c>
      <c r="E97" s="6">
        <v>273674.36900000001</v>
      </c>
      <c r="F97" s="6">
        <v>238676.054</v>
      </c>
      <c r="G97" s="6">
        <v>2825.2948349514563</v>
      </c>
      <c r="H97" s="6">
        <v>2436.9640166435506</v>
      </c>
    </row>
    <row r="98" spans="1:8">
      <c r="A98" s="59" t="s">
        <v>104</v>
      </c>
      <c r="B98" s="5">
        <v>79.5</v>
      </c>
      <c r="C98" s="5">
        <v>23.46</v>
      </c>
      <c r="D98" s="5">
        <v>24.46</v>
      </c>
      <c r="E98" s="6">
        <v>226826.78599999999</v>
      </c>
      <c r="F98" s="6">
        <v>196284.008</v>
      </c>
      <c r="G98" s="6">
        <v>2652.9763270440249</v>
      </c>
      <c r="H98" s="6">
        <v>2268.7904402515724</v>
      </c>
    </row>
    <row r="99" spans="1:8">
      <c r="A99" s="59" t="s">
        <v>105</v>
      </c>
      <c r="B99" s="5">
        <v>27.25</v>
      </c>
      <c r="C99" s="5">
        <v>9.4</v>
      </c>
      <c r="D99" s="5">
        <v>10.45</v>
      </c>
      <c r="E99" s="6">
        <v>110075.774</v>
      </c>
      <c r="F99" s="6">
        <v>98540.974000000002</v>
      </c>
      <c r="G99" s="6">
        <v>3243.9492844036699</v>
      </c>
      <c r="H99" s="6">
        <v>2820.653871559633</v>
      </c>
    </row>
    <row r="100" spans="1:8">
      <c r="A100" s="59" t="s">
        <v>106</v>
      </c>
      <c r="B100" s="5">
        <v>116</v>
      </c>
      <c r="C100" s="5">
        <v>30.63</v>
      </c>
      <c r="D100" s="5">
        <v>32.630000000000003</v>
      </c>
      <c r="E100" s="6">
        <v>361639.51199999999</v>
      </c>
      <c r="F100" s="6">
        <v>325649.109</v>
      </c>
      <c r="G100" s="6">
        <v>2888.2868103448277</v>
      </c>
      <c r="H100" s="6">
        <v>2578.024715517241</v>
      </c>
    </row>
    <row r="101" spans="1:8">
      <c r="A101" s="59" t="s">
        <v>107</v>
      </c>
      <c r="B101" s="5">
        <v>127.75</v>
      </c>
      <c r="C101" s="5">
        <v>25.970000000000002</v>
      </c>
      <c r="D101" s="5">
        <v>26.97</v>
      </c>
      <c r="E101" s="6">
        <v>239332.83</v>
      </c>
      <c r="F101" s="6">
        <v>204099.29500000001</v>
      </c>
      <c r="G101" s="6">
        <v>1596.5418082191779</v>
      </c>
      <c r="H101" s="6">
        <v>1320.7411428571429</v>
      </c>
    </row>
    <row r="102" spans="1:8">
      <c r="A102" s="59" t="s">
        <v>108</v>
      </c>
      <c r="B102" s="5">
        <v>11.875</v>
      </c>
      <c r="C102" s="5">
        <v>5.57</v>
      </c>
      <c r="D102" s="5">
        <v>5.57</v>
      </c>
      <c r="E102" s="6">
        <v>65608.906000000003</v>
      </c>
      <c r="F102" s="6">
        <v>62285.161</v>
      </c>
      <c r="G102" s="6">
        <v>4876.0884210526319</v>
      </c>
      <c r="H102" s="6">
        <v>4596.1941052631582</v>
      </c>
    </row>
    <row r="103" spans="1:8">
      <c r="A103" s="59" t="s">
        <v>109</v>
      </c>
      <c r="B103" s="5">
        <v>47</v>
      </c>
      <c r="C103" s="5">
        <v>15.13</v>
      </c>
      <c r="D103" s="5">
        <v>16.13</v>
      </c>
      <c r="E103" s="6">
        <v>171197.51800000001</v>
      </c>
      <c r="F103" s="6">
        <v>158826.50700000001</v>
      </c>
      <c r="G103" s="6">
        <v>3307.9685744680855</v>
      </c>
      <c r="H103" s="6">
        <v>3044.7555744680853</v>
      </c>
    </row>
    <row r="104" spans="1:8">
      <c r="A104" s="59" t="s">
        <v>110</v>
      </c>
      <c r="B104" s="5">
        <v>92.75</v>
      </c>
      <c r="C104" s="5">
        <v>29.07</v>
      </c>
      <c r="D104" s="5">
        <v>29.7</v>
      </c>
      <c r="E104" s="6">
        <v>291358.174</v>
      </c>
      <c r="F104" s="6">
        <v>264405.745</v>
      </c>
      <c r="G104" s="6">
        <v>2885.5328733153638</v>
      </c>
      <c r="H104" s="6">
        <v>2594.9406469002697</v>
      </c>
    </row>
    <row r="105" spans="1:8">
      <c r="A105" s="59" t="s">
        <v>111</v>
      </c>
      <c r="B105" s="5">
        <v>85.875</v>
      </c>
      <c r="C105" s="5">
        <v>22.54</v>
      </c>
      <c r="D105" s="5">
        <v>24.29</v>
      </c>
      <c r="E105" s="6">
        <v>228679.277</v>
      </c>
      <c r="F105" s="6">
        <v>193302.96900000001</v>
      </c>
      <c r="G105" s="6">
        <v>2467.3976477438136</v>
      </c>
      <c r="H105" s="6">
        <v>2055.4464628820965</v>
      </c>
    </row>
    <row r="106" spans="1:8">
      <c r="A106" s="59" t="s">
        <v>112</v>
      </c>
      <c r="B106" s="5">
        <v>60.75</v>
      </c>
      <c r="C106" s="5">
        <v>21.490000000000002</v>
      </c>
      <c r="D106" s="5">
        <v>23.32</v>
      </c>
      <c r="E106" s="6">
        <v>225448.64600000001</v>
      </c>
      <c r="F106" s="6">
        <v>194147.40299999999</v>
      </c>
      <c r="G106" s="6">
        <v>3041.9871934156381</v>
      </c>
      <c r="H106" s="6">
        <v>2526.7403950617281</v>
      </c>
    </row>
    <row r="107" spans="1:8">
      <c r="A107" s="59" t="s">
        <v>113</v>
      </c>
      <c r="B107" s="5">
        <v>59.625</v>
      </c>
      <c r="C107" s="5">
        <v>21.42</v>
      </c>
      <c r="D107" s="5">
        <v>22.42</v>
      </c>
      <c r="E107" s="6">
        <v>221004.092</v>
      </c>
      <c r="F107" s="6">
        <v>197025.4</v>
      </c>
      <c r="G107" s="6">
        <v>3706.5675807127882</v>
      </c>
      <c r="H107" s="6">
        <v>3304.4092243186583</v>
      </c>
    </row>
    <row r="108" spans="1:8">
      <c r="A108" s="59" t="s">
        <v>114</v>
      </c>
      <c r="B108" s="5">
        <v>60.5</v>
      </c>
      <c r="C108" s="5">
        <v>17.68</v>
      </c>
      <c r="D108" s="5">
        <v>18.46</v>
      </c>
      <c r="E108" s="6">
        <v>198938.00099999999</v>
      </c>
      <c r="F108" s="6">
        <v>177019.05600000001</v>
      </c>
      <c r="G108" s="6">
        <v>3034.1245785123965</v>
      </c>
      <c r="H108" s="6">
        <v>2671.827966942149</v>
      </c>
    </row>
    <row r="109" spans="1:8">
      <c r="A109" s="59" t="s">
        <v>115</v>
      </c>
      <c r="B109" s="5">
        <v>67.125</v>
      </c>
      <c r="C109" s="5">
        <v>17.68</v>
      </c>
      <c r="D109" s="5">
        <v>19.18</v>
      </c>
      <c r="E109" s="6">
        <v>198165.215</v>
      </c>
      <c r="F109" s="6">
        <v>178642.772</v>
      </c>
      <c r="G109" s="6">
        <v>2591.7565288640599</v>
      </c>
      <c r="H109" s="6">
        <v>2300.9193891992554</v>
      </c>
    </row>
    <row r="110" spans="1:8">
      <c r="A110" s="59" t="s">
        <v>116</v>
      </c>
      <c r="B110" s="5">
        <v>87.125</v>
      </c>
      <c r="C110" s="5">
        <v>29.38</v>
      </c>
      <c r="D110" s="5">
        <v>29.38</v>
      </c>
      <c r="E110" s="6">
        <v>273000.06900000002</v>
      </c>
      <c r="F110" s="6">
        <v>241314.60500000001</v>
      </c>
      <c r="G110" s="6">
        <v>2818.2869784791969</v>
      </c>
      <c r="H110" s="6">
        <v>2454.608769010043</v>
      </c>
    </row>
    <row r="111" spans="1:8">
      <c r="A111" s="59" t="s">
        <v>117</v>
      </c>
      <c r="B111" s="5">
        <v>103.25</v>
      </c>
      <c r="C111" s="5">
        <v>26.22</v>
      </c>
      <c r="D111" s="5">
        <v>28.97</v>
      </c>
      <c r="E111" s="6">
        <v>338915.38</v>
      </c>
      <c r="F111" s="6">
        <v>304313.98</v>
      </c>
      <c r="G111" s="6">
        <v>2879.0115641646489</v>
      </c>
      <c r="H111" s="6">
        <v>2543.8890460048424</v>
      </c>
    </row>
    <row r="112" spans="1:8">
      <c r="A112" s="59" t="s">
        <v>118</v>
      </c>
      <c r="B112" s="5">
        <v>90.875</v>
      </c>
      <c r="C112" s="5">
        <v>20.99</v>
      </c>
      <c r="D112" s="5">
        <v>20.99</v>
      </c>
      <c r="E112" s="6">
        <v>244880.63</v>
      </c>
      <c r="F112" s="6">
        <v>220605.948</v>
      </c>
      <c r="G112" s="6">
        <v>2466.0883961485556</v>
      </c>
      <c r="H112" s="6">
        <v>2198.9667235213205</v>
      </c>
    </row>
    <row r="113" spans="1:8">
      <c r="A113" s="59" t="s">
        <v>119</v>
      </c>
      <c r="B113" s="5">
        <v>80.875</v>
      </c>
      <c r="C113" s="5">
        <v>22.39</v>
      </c>
      <c r="D113" s="5">
        <v>25.62</v>
      </c>
      <c r="E113" s="6">
        <v>237602.019</v>
      </c>
      <c r="F113" s="6">
        <v>191166.85200000001</v>
      </c>
      <c r="G113" s="6">
        <v>2673.5536816074191</v>
      </c>
      <c r="H113" s="6">
        <v>2099.3939659969092</v>
      </c>
    </row>
    <row r="114" spans="1:8">
      <c r="A114" s="59" t="s">
        <v>120</v>
      </c>
      <c r="B114" s="5">
        <v>114.375</v>
      </c>
      <c r="C114" s="5">
        <v>32.79</v>
      </c>
      <c r="D114" s="5">
        <v>34.79</v>
      </c>
      <c r="E114" s="6">
        <v>341041.41399999999</v>
      </c>
      <c r="F114" s="6">
        <v>295971.24</v>
      </c>
      <c r="G114" s="6">
        <v>2807.8576349726777</v>
      </c>
      <c r="H114" s="6">
        <v>2413.801468852459</v>
      </c>
    </row>
    <row r="115" spans="1:8">
      <c r="A115" s="59" t="s">
        <v>121</v>
      </c>
      <c r="B115" s="5">
        <v>124.25</v>
      </c>
      <c r="C115" s="5">
        <v>38.840000000000003</v>
      </c>
      <c r="D115" s="5">
        <v>39.840000000000003</v>
      </c>
      <c r="E115" s="6">
        <v>352271.61300000001</v>
      </c>
      <c r="F115" s="6">
        <v>306781.09399999998</v>
      </c>
      <c r="G115" s="6">
        <v>2667.0629939637824</v>
      </c>
      <c r="H115" s="6">
        <v>2300.942116700201</v>
      </c>
    </row>
    <row r="116" spans="1:8">
      <c r="A116" s="59" t="s">
        <v>122</v>
      </c>
      <c r="B116" s="5">
        <v>74.5</v>
      </c>
      <c r="C116" s="5">
        <v>21.32</v>
      </c>
      <c r="D116" s="5">
        <v>23.82</v>
      </c>
      <c r="E116" s="6">
        <v>241863.573</v>
      </c>
      <c r="F116" s="6">
        <v>205994.016</v>
      </c>
      <c r="G116" s="6">
        <v>2972.1807382550337</v>
      </c>
      <c r="H116" s="6">
        <v>2490.7101744966444</v>
      </c>
    </row>
    <row r="117" spans="1:8">
      <c r="A117" s="59" t="s">
        <v>123</v>
      </c>
      <c r="B117" s="5">
        <v>109.25</v>
      </c>
      <c r="C117" s="5">
        <v>27.5</v>
      </c>
      <c r="D117" s="5">
        <v>29.5</v>
      </c>
      <c r="E117" s="6">
        <v>301440.71500000003</v>
      </c>
      <c r="F117" s="6">
        <v>270647.64500000002</v>
      </c>
      <c r="G117" s="6">
        <v>2486.8465263157896</v>
      </c>
      <c r="H117" s="6">
        <v>2204.9877620137304</v>
      </c>
    </row>
    <row r="118" spans="1:8">
      <c r="A118" s="59" t="s">
        <v>124</v>
      </c>
      <c r="B118" s="5">
        <v>92.625</v>
      </c>
      <c r="C118" s="5">
        <v>28.79</v>
      </c>
      <c r="D118" s="5">
        <v>29.29</v>
      </c>
      <c r="E118" s="6">
        <v>289846.33</v>
      </c>
      <c r="F118" s="6">
        <v>264297.94400000002</v>
      </c>
      <c r="G118" s="6">
        <v>2876.4529986504726</v>
      </c>
      <c r="H118" s="6">
        <v>2600.6269689608639</v>
      </c>
    </row>
    <row r="119" spans="1:8">
      <c r="A119" s="59" t="s">
        <v>125</v>
      </c>
      <c r="B119" s="5">
        <v>120.875</v>
      </c>
      <c r="C119" s="5">
        <v>36.629999999999995</v>
      </c>
      <c r="D119" s="5">
        <v>39.130000000000003</v>
      </c>
      <c r="E119" s="6">
        <v>379562.61</v>
      </c>
      <c r="F119" s="6">
        <v>332790.554</v>
      </c>
      <c r="G119" s="6">
        <v>2913.2529472595656</v>
      </c>
      <c r="H119" s="6">
        <v>2526.3072926577047</v>
      </c>
    </row>
    <row r="120" spans="1:8">
      <c r="A120" s="59" t="s">
        <v>126</v>
      </c>
      <c r="B120" s="5">
        <v>36.375</v>
      </c>
      <c r="C120" s="5">
        <v>12.21</v>
      </c>
      <c r="D120" s="5">
        <v>12.94</v>
      </c>
      <c r="E120" s="6">
        <v>114773.435</v>
      </c>
      <c r="F120" s="6">
        <v>99985.279999999999</v>
      </c>
      <c r="G120" s="6">
        <v>2935.2893745704469</v>
      </c>
      <c r="H120" s="6">
        <v>2528.7421580756013</v>
      </c>
    </row>
    <row r="121" spans="1:8">
      <c r="A121" s="59" t="s">
        <v>127</v>
      </c>
      <c r="B121" s="5">
        <v>33</v>
      </c>
      <c r="C121" s="5">
        <v>8.98</v>
      </c>
      <c r="D121" s="5">
        <v>8.98</v>
      </c>
      <c r="E121" s="6">
        <v>146805.53400000001</v>
      </c>
      <c r="F121" s="6">
        <v>134492.79999999999</v>
      </c>
      <c r="G121" s="6">
        <v>3626.2467272727281</v>
      </c>
      <c r="H121" s="6">
        <v>3253.1335757575757</v>
      </c>
    </row>
    <row r="122" spans="1:8">
      <c r="A122" s="59" t="s">
        <v>128</v>
      </c>
      <c r="B122" s="5">
        <v>15.875</v>
      </c>
      <c r="C122" s="5">
        <v>6.7700000000000005</v>
      </c>
      <c r="D122" s="5">
        <v>7.02</v>
      </c>
      <c r="E122" s="6">
        <v>94838.168999999994</v>
      </c>
      <c r="F122" s="6">
        <v>89021.324999999997</v>
      </c>
      <c r="G122" s="6">
        <v>5974.0578897637788</v>
      </c>
      <c r="H122" s="6">
        <v>5607.6425196850396</v>
      </c>
    </row>
    <row r="123" spans="1:8">
      <c r="A123" s="59" t="s">
        <v>129</v>
      </c>
      <c r="B123" s="5">
        <v>92.25</v>
      </c>
      <c r="C123" s="5">
        <v>25.049999999999997</v>
      </c>
      <c r="D123" s="5">
        <v>27.05</v>
      </c>
      <c r="E123" s="6">
        <v>229316.40299999999</v>
      </c>
      <c r="F123" s="6">
        <v>186090.64499999999</v>
      </c>
      <c r="G123" s="6">
        <v>2247.051598915989</v>
      </c>
      <c r="H123" s="6">
        <v>1778.4796964769646</v>
      </c>
    </row>
    <row r="124" spans="1:8">
      <c r="A124" s="59" t="s">
        <v>130</v>
      </c>
      <c r="B124" s="5">
        <v>60.875</v>
      </c>
      <c r="C124" s="5">
        <v>18.059999999999999</v>
      </c>
      <c r="D124" s="5">
        <v>19.77</v>
      </c>
      <c r="E124" s="6">
        <v>221916.30600000001</v>
      </c>
      <c r="F124" s="6">
        <v>193665.59599999999</v>
      </c>
      <c r="G124" s="6">
        <v>3218.5047720739221</v>
      </c>
      <c r="H124" s="6">
        <v>2754.4274004106774</v>
      </c>
    </row>
    <row r="125" spans="1:8">
      <c r="A125" s="59" t="s">
        <v>131</v>
      </c>
      <c r="B125" s="5">
        <v>71.875</v>
      </c>
      <c r="C125" s="5">
        <v>21.67</v>
      </c>
      <c r="D125" s="5">
        <v>22.79</v>
      </c>
      <c r="E125" s="6">
        <v>220028.66899999999</v>
      </c>
      <c r="F125" s="6">
        <v>192202.54300000001</v>
      </c>
      <c r="G125" s="6">
        <v>2888.0510469565215</v>
      </c>
      <c r="H125" s="6">
        <v>2500.9049460869564</v>
      </c>
    </row>
    <row r="126" spans="1:8">
      <c r="A126" s="59" t="s">
        <v>132</v>
      </c>
      <c r="B126" s="5">
        <v>72.25</v>
      </c>
      <c r="C126" s="5">
        <v>16.8</v>
      </c>
      <c r="D126" s="5">
        <v>16.8</v>
      </c>
      <c r="E126" s="6">
        <v>250605.06700000001</v>
      </c>
      <c r="F126" s="6">
        <v>231678.29300000001</v>
      </c>
      <c r="G126" s="6">
        <v>3228.8881107266434</v>
      </c>
      <c r="H126" s="6">
        <v>2966.9258408304499</v>
      </c>
    </row>
    <row r="127" spans="1:8">
      <c r="A127" s="59" t="s">
        <v>133</v>
      </c>
      <c r="B127" s="5">
        <v>59.625</v>
      </c>
      <c r="C127" s="5">
        <v>19.11</v>
      </c>
      <c r="D127" s="5">
        <v>21.11</v>
      </c>
      <c r="E127" s="6">
        <v>194994.424</v>
      </c>
      <c r="F127" s="6">
        <v>169657.356</v>
      </c>
      <c r="G127" s="6">
        <v>3000.8332746331239</v>
      </c>
      <c r="H127" s="6">
        <v>2575.8929308176102</v>
      </c>
    </row>
    <row r="128" spans="1:8">
      <c r="A128" s="59" t="s">
        <v>134</v>
      </c>
      <c r="B128" s="5">
        <v>72.25</v>
      </c>
      <c r="C128" s="5">
        <v>20.32</v>
      </c>
      <c r="D128" s="5">
        <v>20.74</v>
      </c>
      <c r="E128" s="6">
        <v>242898.55900000001</v>
      </c>
      <c r="F128" s="6">
        <v>222829.19899999999</v>
      </c>
      <c r="G128" s="6">
        <v>3088.7808027681663</v>
      </c>
      <c r="H128" s="6">
        <v>2811.004193771626</v>
      </c>
    </row>
    <row r="129" spans="1:8">
      <c r="A129" s="59" t="s">
        <v>135</v>
      </c>
      <c r="B129" s="5">
        <v>7.5</v>
      </c>
      <c r="C129" s="5">
        <v>2.25</v>
      </c>
      <c r="D129" s="5">
        <v>2.25</v>
      </c>
      <c r="E129" s="6">
        <v>27338.794389999999</v>
      </c>
      <c r="F129" s="6">
        <v>25484.319209999998</v>
      </c>
      <c r="G129" s="6">
        <v>3432.1059186666666</v>
      </c>
      <c r="H129" s="6">
        <v>3184.8425613333329</v>
      </c>
    </row>
    <row r="130" spans="1:8">
      <c r="A130" s="59" t="s">
        <v>136</v>
      </c>
      <c r="B130" s="5">
        <v>74.625</v>
      </c>
      <c r="C130" s="5">
        <v>22.520000000000003</v>
      </c>
      <c r="D130" s="5">
        <v>24.35</v>
      </c>
      <c r="E130" s="6">
        <v>248335.908</v>
      </c>
      <c r="F130" s="6">
        <v>219044.59400000001</v>
      </c>
      <c r="G130" s="6">
        <v>3134.684462311558</v>
      </c>
      <c r="H130" s="6">
        <v>2742.1710418760472</v>
      </c>
    </row>
    <row r="131" spans="1:8">
      <c r="A131" s="59" t="s">
        <v>137</v>
      </c>
      <c r="B131" s="5">
        <v>68.75</v>
      </c>
      <c r="C131" s="5">
        <v>20.12</v>
      </c>
      <c r="D131" s="5">
        <v>21.87</v>
      </c>
      <c r="E131" s="6">
        <v>244085.845</v>
      </c>
      <c r="F131" s="6">
        <v>217827.717</v>
      </c>
      <c r="G131" s="6">
        <v>3292.579912727273</v>
      </c>
      <c r="H131" s="6">
        <v>2910.6435054545454</v>
      </c>
    </row>
    <row r="132" spans="1:8">
      <c r="A132" s="59" t="s">
        <v>138</v>
      </c>
      <c r="B132" s="5">
        <v>32.75</v>
      </c>
      <c r="C132" s="5">
        <v>15.66</v>
      </c>
      <c r="D132" s="5">
        <v>16.41</v>
      </c>
      <c r="E132" s="6">
        <v>187412.01199999999</v>
      </c>
      <c r="F132" s="6">
        <v>165142.41500000001</v>
      </c>
      <c r="G132" s="6">
        <v>4949.5344427480914</v>
      </c>
      <c r="H132" s="6">
        <v>4269.5467480916031</v>
      </c>
    </row>
    <row r="133" spans="1:8">
      <c r="A133" s="59" t="s">
        <v>139</v>
      </c>
      <c r="B133" s="5">
        <v>96</v>
      </c>
      <c r="C133" s="5">
        <v>29.290000000000003</v>
      </c>
      <c r="D133" s="5">
        <v>31.29</v>
      </c>
      <c r="E133" s="6">
        <v>321823.81199999998</v>
      </c>
      <c r="F133" s="6">
        <v>276793.65399999998</v>
      </c>
      <c r="G133" s="6">
        <v>2786.2712499999998</v>
      </c>
      <c r="H133" s="6">
        <v>2317.2071041666663</v>
      </c>
    </row>
    <row r="134" spans="1:8">
      <c r="A134" s="59" t="s">
        <v>140</v>
      </c>
      <c r="B134" s="5">
        <v>104.625</v>
      </c>
      <c r="C134" s="5">
        <v>29.659999999999997</v>
      </c>
      <c r="D134" s="5">
        <v>30.66</v>
      </c>
      <c r="E134" s="6">
        <v>306873.01699999999</v>
      </c>
      <c r="F134" s="6">
        <v>272156.75199999998</v>
      </c>
      <c r="G134" s="6">
        <v>2297.9310967741935</v>
      </c>
      <c r="H134" s="6">
        <v>1966.1149438470727</v>
      </c>
    </row>
    <row r="135" spans="1:8">
      <c r="A135" s="59" t="s">
        <v>141</v>
      </c>
      <c r="B135" s="5">
        <v>93.25</v>
      </c>
      <c r="C135" s="5">
        <v>24.92</v>
      </c>
      <c r="D135" s="5">
        <v>26.92</v>
      </c>
      <c r="E135" s="6">
        <v>260280.114</v>
      </c>
      <c r="F135" s="6">
        <v>216206.65299999999</v>
      </c>
      <c r="G135" s="6">
        <v>2699.9939946380696</v>
      </c>
      <c r="H135" s="6">
        <v>2227.3563431635389</v>
      </c>
    </row>
    <row r="136" spans="1:8">
      <c r="A136" s="59" t="s">
        <v>142</v>
      </c>
      <c r="B136" s="5">
        <v>13.625</v>
      </c>
      <c r="C136" s="5">
        <v>3.93</v>
      </c>
      <c r="D136" s="5">
        <v>4.18</v>
      </c>
      <c r="E136" s="6">
        <v>66453.562000000005</v>
      </c>
      <c r="F136" s="6">
        <v>61324.438000000002</v>
      </c>
      <c r="G136" s="6">
        <v>4439.3806972477068</v>
      </c>
      <c r="H136" s="6">
        <v>4062.9312293577982</v>
      </c>
    </row>
    <row r="137" spans="1:8">
      <c r="A137" s="59" t="s">
        <v>143</v>
      </c>
      <c r="B137" s="5">
        <v>57.375</v>
      </c>
      <c r="C137" s="5">
        <v>11.56</v>
      </c>
      <c r="D137" s="5">
        <v>13.31</v>
      </c>
      <c r="E137" s="6">
        <v>254926.87599999999</v>
      </c>
      <c r="F137" s="6">
        <v>233789.61499999999</v>
      </c>
      <c r="G137" s="6">
        <v>3899.2325054466232</v>
      </c>
      <c r="H137" s="6">
        <v>3530.8270849673204</v>
      </c>
    </row>
    <row r="138" spans="1:8">
      <c r="A138" s="59" t="s">
        <v>144</v>
      </c>
      <c r="B138" s="5">
        <v>23.625</v>
      </c>
      <c r="C138" s="5">
        <v>10.5</v>
      </c>
      <c r="D138" s="5">
        <v>10.5</v>
      </c>
      <c r="E138" s="6">
        <v>105355.68</v>
      </c>
      <c r="F138" s="6">
        <v>95460.991999999998</v>
      </c>
      <c r="G138" s="6">
        <v>4064.6642116402113</v>
      </c>
      <c r="H138" s="6">
        <v>3645.8414391534393</v>
      </c>
    </row>
    <row r="139" spans="1:8">
      <c r="A139" s="59" t="s">
        <v>145</v>
      </c>
      <c r="B139" s="5">
        <v>127.25</v>
      </c>
      <c r="C139" s="5">
        <v>36.86</v>
      </c>
      <c r="D139" s="5">
        <v>38.42</v>
      </c>
      <c r="E139" s="6">
        <v>378256.26</v>
      </c>
      <c r="F139" s="6">
        <v>330353.62900000002</v>
      </c>
      <c r="G139" s="6">
        <v>2699.2369037328094</v>
      </c>
      <c r="H139" s="6">
        <v>2322.7918664047152</v>
      </c>
    </row>
    <row r="140" spans="1:8">
      <c r="A140" s="59" t="s">
        <v>146</v>
      </c>
      <c r="B140" s="5">
        <v>164.375</v>
      </c>
      <c r="C140" s="5">
        <v>45.15</v>
      </c>
      <c r="D140" s="5">
        <v>46.65</v>
      </c>
      <c r="E140" s="6">
        <v>492034.99699999997</v>
      </c>
      <c r="F140" s="6">
        <v>442795.55200000003</v>
      </c>
      <c r="G140" s="6">
        <v>2740.136456273764</v>
      </c>
      <c r="H140" s="6">
        <v>2440.5808973384032</v>
      </c>
    </row>
    <row r="141" spans="1:8">
      <c r="A141" s="59" t="s">
        <v>147</v>
      </c>
      <c r="B141" s="5">
        <v>17.75</v>
      </c>
      <c r="C141" s="5">
        <v>6.2799999999999994</v>
      </c>
      <c r="D141" s="5">
        <v>6.28</v>
      </c>
      <c r="E141" s="6">
        <v>60032.724999999999</v>
      </c>
      <c r="F141" s="6">
        <v>51025.074999999997</v>
      </c>
      <c r="G141" s="6">
        <v>2969.9439436619718</v>
      </c>
      <c r="H141" s="6">
        <v>2462.4707042253517</v>
      </c>
    </row>
    <row r="142" spans="1:8">
      <c r="A142" s="59" t="s">
        <v>148</v>
      </c>
      <c r="B142" s="5">
        <v>86.625</v>
      </c>
      <c r="C142" s="5">
        <v>27.799999999999997</v>
      </c>
      <c r="D142" s="5">
        <v>29.8</v>
      </c>
      <c r="E142" s="6">
        <v>271472.87900000002</v>
      </c>
      <c r="F142" s="6">
        <v>247315.17499999999</v>
      </c>
      <c r="G142" s="6">
        <v>2912.4650735930736</v>
      </c>
      <c r="H142" s="6">
        <v>2633.5882597402597</v>
      </c>
    </row>
    <row r="143" spans="1:8">
      <c r="A143" s="59" t="s">
        <v>149</v>
      </c>
      <c r="B143" s="5">
        <v>36.75</v>
      </c>
      <c r="C143" s="5">
        <v>10.95</v>
      </c>
      <c r="D143" s="5">
        <v>11.2</v>
      </c>
      <c r="E143" s="6">
        <v>130797.38800000001</v>
      </c>
      <c r="F143" s="6">
        <v>122158.13800000001</v>
      </c>
      <c r="G143" s="6">
        <v>3151.1521904761908</v>
      </c>
      <c r="H143" s="6">
        <v>2916.0705578231295</v>
      </c>
    </row>
    <row r="144" spans="1:8">
      <c r="A144" s="59" t="s">
        <v>150</v>
      </c>
      <c r="B144" s="5">
        <v>146.875</v>
      </c>
      <c r="C144" s="5">
        <v>40.29</v>
      </c>
      <c r="D144" s="5">
        <v>43.05</v>
      </c>
      <c r="E144" s="6">
        <v>497598.212</v>
      </c>
      <c r="F144" s="6">
        <v>456217.636</v>
      </c>
      <c r="G144" s="6">
        <v>3051.5066485106381</v>
      </c>
      <c r="H144" s="6">
        <v>2769.7665565957445</v>
      </c>
    </row>
    <row r="145" spans="1:8">
      <c r="A145" s="59" t="s">
        <v>151</v>
      </c>
      <c r="B145" s="5">
        <v>84.75</v>
      </c>
      <c r="C145" s="5">
        <v>23.740000000000002</v>
      </c>
      <c r="D145" s="5">
        <v>25.74</v>
      </c>
      <c r="E145" s="6">
        <v>246179.30900000001</v>
      </c>
      <c r="F145" s="6">
        <v>210852.636</v>
      </c>
      <c r="G145" s="6">
        <v>2540.8674218289088</v>
      </c>
      <c r="H145" s="6">
        <v>2124.0335221238938</v>
      </c>
    </row>
    <row r="146" spans="1:8">
      <c r="A146" s="59" t="s">
        <v>152</v>
      </c>
      <c r="B146" s="5">
        <v>36.75</v>
      </c>
      <c r="C146" s="5">
        <v>11.1</v>
      </c>
      <c r="D146" s="5">
        <v>12</v>
      </c>
      <c r="E146" s="6">
        <v>146192.08600000001</v>
      </c>
      <c r="F146" s="6">
        <v>141904.18799999999</v>
      </c>
      <c r="G146" s="6">
        <v>3832.0184217687083</v>
      </c>
      <c r="H146" s="6">
        <v>3715.3409251700673</v>
      </c>
    </row>
    <row r="147" spans="1:8">
      <c r="A147" s="59" t="s">
        <v>153</v>
      </c>
      <c r="B147" s="5">
        <v>114.25</v>
      </c>
      <c r="C147" s="5">
        <v>25.53</v>
      </c>
      <c r="D147" s="5">
        <v>27.09</v>
      </c>
      <c r="E147" s="6">
        <v>295565.92599999998</v>
      </c>
      <c r="F147" s="6">
        <v>258722.076</v>
      </c>
      <c r="G147" s="6">
        <v>2127.2071597374179</v>
      </c>
      <c r="H147" s="6">
        <v>1804.7226958424508</v>
      </c>
    </row>
    <row r="148" spans="1:8">
      <c r="A148" s="59" t="s">
        <v>154</v>
      </c>
      <c r="B148" s="5">
        <v>62.125</v>
      </c>
      <c r="C148" s="5">
        <v>19.649999999999999</v>
      </c>
      <c r="D148" s="5">
        <v>21.65</v>
      </c>
      <c r="E148" s="6">
        <v>244295.88200000001</v>
      </c>
      <c r="F148" s="6">
        <v>215246.39199999999</v>
      </c>
      <c r="G148" s="6">
        <v>3449.2110744466804</v>
      </c>
      <c r="H148" s="6">
        <v>2981.6136498993965</v>
      </c>
    </row>
    <row r="149" spans="1:8">
      <c r="A149" s="59" t="s">
        <v>155</v>
      </c>
      <c r="B149" s="5">
        <v>145.25</v>
      </c>
      <c r="C149" s="5">
        <v>34.380000000000003</v>
      </c>
      <c r="D149" s="5">
        <v>37.82</v>
      </c>
      <c r="E149" s="6">
        <v>292656.36</v>
      </c>
      <c r="F149" s="6">
        <v>241523.59</v>
      </c>
      <c r="G149" s="6">
        <v>1829.7589122203096</v>
      </c>
      <c r="H149" s="6">
        <v>1477.7260722891567</v>
      </c>
    </row>
    <row r="150" spans="1:8">
      <c r="A150" s="59" t="s">
        <v>156</v>
      </c>
      <c r="B150" s="5">
        <v>79.375</v>
      </c>
      <c r="C150" s="5">
        <v>25.03</v>
      </c>
      <c r="D150" s="5">
        <v>26.03</v>
      </c>
      <c r="E150" s="6">
        <v>273845.38699999999</v>
      </c>
      <c r="F150" s="6">
        <v>250420.58799999999</v>
      </c>
      <c r="G150" s="6">
        <v>3220.2041700787399</v>
      </c>
      <c r="H150" s="6">
        <v>2925.0885921259842</v>
      </c>
    </row>
    <row r="151" spans="1:8">
      <c r="A151" s="59" t="s">
        <v>157</v>
      </c>
      <c r="B151" s="5">
        <v>86.375</v>
      </c>
      <c r="C151" s="5">
        <v>20.6</v>
      </c>
      <c r="D151" s="5">
        <v>22.35</v>
      </c>
      <c r="E151" s="6">
        <v>313308.43099999998</v>
      </c>
      <c r="F151" s="6">
        <v>281765.5</v>
      </c>
      <c r="G151" s="6">
        <v>3009.7914327062226</v>
      </c>
      <c r="H151" s="6">
        <v>2644.6055455861069</v>
      </c>
    </row>
    <row r="152" spans="1:8">
      <c r="A152" s="59" t="s">
        <v>158</v>
      </c>
      <c r="B152" s="5">
        <v>97.625</v>
      </c>
      <c r="C152" s="5">
        <v>24.84</v>
      </c>
      <c r="D152" s="5">
        <v>26.84</v>
      </c>
      <c r="E152" s="6">
        <v>312162.283</v>
      </c>
      <c r="F152" s="6">
        <v>270650.40600000002</v>
      </c>
      <c r="G152" s="6">
        <v>2928.9000870678615</v>
      </c>
      <c r="H152" s="6">
        <v>2503.6823969270167</v>
      </c>
    </row>
    <row r="153" spans="1:8">
      <c r="A153" s="59" t="s">
        <v>159</v>
      </c>
      <c r="B153" s="5">
        <v>93.375</v>
      </c>
      <c r="C153" s="5">
        <v>25.990000000000002</v>
      </c>
      <c r="D153" s="5">
        <v>27.99</v>
      </c>
      <c r="E153" s="6">
        <v>290946.93</v>
      </c>
      <c r="F153" s="6">
        <v>263565.98599999998</v>
      </c>
      <c r="G153" s="6">
        <v>2875.9871057563587</v>
      </c>
      <c r="H153" s="6">
        <v>2582.7507576974563</v>
      </c>
    </row>
    <row r="154" spans="1:8">
      <c r="A154" s="59" t="s">
        <v>160</v>
      </c>
      <c r="B154" s="5">
        <v>118</v>
      </c>
      <c r="C154" s="5">
        <v>33.590000000000003</v>
      </c>
      <c r="D154" s="5">
        <v>36.590000000000003</v>
      </c>
      <c r="E154" s="6">
        <v>422788.47899999999</v>
      </c>
      <c r="F154" s="6">
        <v>388002.38299999997</v>
      </c>
      <c r="G154" s="6">
        <v>3284.5713898305085</v>
      </c>
      <c r="H154" s="6">
        <v>2989.7739661016949</v>
      </c>
    </row>
    <row r="155" spans="1:8">
      <c r="A155" s="59" t="s">
        <v>161</v>
      </c>
      <c r="B155" s="5">
        <v>81.125</v>
      </c>
      <c r="C155" s="5">
        <v>30.900000000000002</v>
      </c>
      <c r="D155" s="5">
        <v>32.9</v>
      </c>
      <c r="E155" s="6">
        <v>330793.25900000002</v>
      </c>
      <c r="F155" s="6">
        <v>307757.02899999998</v>
      </c>
      <c r="G155" s="6">
        <v>3678.0584530046231</v>
      </c>
      <c r="H155" s="6">
        <v>3394.098761171032</v>
      </c>
    </row>
    <row r="156" spans="1:8">
      <c r="A156" s="59" t="s">
        <v>162</v>
      </c>
      <c r="B156" s="5">
        <v>124.125</v>
      </c>
      <c r="C156" s="5">
        <v>29.729999999999997</v>
      </c>
      <c r="D156" s="5">
        <v>31.08</v>
      </c>
      <c r="E156" s="6">
        <v>363357.614</v>
      </c>
      <c r="F156" s="6">
        <v>281038.94400000002</v>
      </c>
      <c r="G156" s="6">
        <v>2567.6711701913396</v>
      </c>
      <c r="H156" s="6">
        <v>1904.4794682779459</v>
      </c>
    </row>
    <row r="157" spans="1:8">
      <c r="A157" s="59" t="s">
        <v>163</v>
      </c>
      <c r="B157" s="5">
        <v>75.5</v>
      </c>
      <c r="C157" s="5">
        <v>21.3</v>
      </c>
      <c r="D157" s="5">
        <v>21.3</v>
      </c>
      <c r="E157" s="6">
        <v>250565.986</v>
      </c>
      <c r="F157" s="6">
        <v>229337.33300000001</v>
      </c>
      <c r="G157" s="6">
        <v>3088.7487284768213</v>
      </c>
      <c r="H157" s="6">
        <v>2807.5745165562917</v>
      </c>
    </row>
    <row r="158" spans="1:8">
      <c r="A158" s="59" t="s">
        <v>164</v>
      </c>
      <c r="B158" s="5">
        <v>96.25</v>
      </c>
      <c r="C158" s="5">
        <v>30.630000000000003</v>
      </c>
      <c r="D158" s="5">
        <v>31.63</v>
      </c>
      <c r="E158" s="6">
        <v>304334.78399999999</v>
      </c>
      <c r="F158" s="6">
        <v>266687.13699999999</v>
      </c>
      <c r="G158" s="6">
        <v>2965.7078025974024</v>
      </c>
      <c r="H158" s="6">
        <v>2574.5634181818182</v>
      </c>
    </row>
    <row r="159" spans="1:8">
      <c r="A159" s="59" t="s">
        <v>165</v>
      </c>
      <c r="B159" s="5">
        <v>97.25</v>
      </c>
      <c r="C159" s="5">
        <v>22.7</v>
      </c>
      <c r="D159" s="5">
        <v>24.51</v>
      </c>
      <c r="E159" s="6">
        <v>313717.88099999999</v>
      </c>
      <c r="F159" s="6">
        <v>275453.11700000003</v>
      </c>
      <c r="G159" s="6">
        <v>2973.3747763496144</v>
      </c>
      <c r="H159" s="6">
        <v>2579.9067660668384</v>
      </c>
    </row>
    <row r="160" spans="1:8">
      <c r="A160" s="59" t="s">
        <v>166</v>
      </c>
      <c r="B160" s="5">
        <v>88.875</v>
      </c>
      <c r="C160" s="5">
        <v>29.39</v>
      </c>
      <c r="D160" s="5">
        <v>31.19</v>
      </c>
      <c r="E160" s="6">
        <v>330753.13799999998</v>
      </c>
      <c r="F160" s="6">
        <v>290732.76699999999</v>
      </c>
      <c r="G160" s="6">
        <v>3460.0058734177214</v>
      </c>
      <c r="H160" s="6">
        <v>3009.7063403656821</v>
      </c>
    </row>
    <row r="161" spans="1:8">
      <c r="A161" s="59" t="s">
        <v>167</v>
      </c>
      <c r="B161" s="5">
        <v>91.875</v>
      </c>
      <c r="C161" s="5">
        <v>27.31</v>
      </c>
      <c r="D161" s="5">
        <v>27.31</v>
      </c>
      <c r="E161" s="6">
        <v>278800.73800000001</v>
      </c>
      <c r="F161" s="6">
        <v>249047.641</v>
      </c>
      <c r="G161" s="6">
        <v>2717.134563265306</v>
      </c>
      <c r="H161" s="6">
        <v>2393.291330612245</v>
      </c>
    </row>
    <row r="162" spans="1:8">
      <c r="A162" s="59" t="s">
        <v>168</v>
      </c>
      <c r="B162" s="5">
        <v>53.5</v>
      </c>
      <c r="C162" s="5">
        <v>18.619999999999997</v>
      </c>
      <c r="D162" s="5">
        <v>19.62</v>
      </c>
      <c r="E162" s="6">
        <v>191206.04500000001</v>
      </c>
      <c r="F162" s="6">
        <v>174215.02100000001</v>
      </c>
      <c r="G162" s="6">
        <v>3285.7300000000005</v>
      </c>
      <c r="H162" s="6">
        <v>2968.1407663551404</v>
      </c>
    </row>
    <row r="163" spans="1:8">
      <c r="A163" s="59" t="s">
        <v>169</v>
      </c>
      <c r="B163" s="5">
        <v>51.5</v>
      </c>
      <c r="C163" s="5">
        <v>13.52</v>
      </c>
      <c r="D163" s="5">
        <v>15.02</v>
      </c>
      <c r="E163" s="6">
        <v>179814.23699999999</v>
      </c>
      <c r="F163" s="6">
        <v>164073.609</v>
      </c>
      <c r="G163" s="6">
        <v>3248.154504854369</v>
      </c>
      <c r="H163" s="6">
        <v>2942.5112427184467</v>
      </c>
    </row>
    <row r="164" spans="1:8">
      <c r="A164" s="59" t="s">
        <v>170</v>
      </c>
      <c r="B164" s="5">
        <v>200.875</v>
      </c>
      <c r="C164" s="5">
        <v>51.480000000000004</v>
      </c>
      <c r="D164" s="5">
        <v>55.22</v>
      </c>
      <c r="E164" s="6">
        <v>656197.88500000001</v>
      </c>
      <c r="F164" s="6">
        <v>601330.23800000001</v>
      </c>
      <c r="G164" s="6">
        <v>2870.189242065961</v>
      </c>
      <c r="H164" s="6">
        <v>2597.0460087118859</v>
      </c>
    </row>
    <row r="165" spans="1:8">
      <c r="A165" s="59" t="s">
        <v>171</v>
      </c>
      <c r="B165" s="5">
        <v>86.875</v>
      </c>
      <c r="C165" s="5">
        <v>21.849999999999998</v>
      </c>
      <c r="D165" s="5">
        <v>22.6</v>
      </c>
      <c r="E165" s="6">
        <v>242165.34599999999</v>
      </c>
      <c r="F165" s="6">
        <v>214408.723</v>
      </c>
      <c r="G165" s="6">
        <v>2550.9645582733815</v>
      </c>
      <c r="H165" s="6">
        <v>2231.4638618705039</v>
      </c>
    </row>
    <row r="166" spans="1:8">
      <c r="A166" s="59" t="s">
        <v>172</v>
      </c>
      <c r="B166" s="5">
        <v>80.25</v>
      </c>
      <c r="C166" s="5">
        <v>23.849999999999998</v>
      </c>
      <c r="D166" s="5">
        <v>23.85</v>
      </c>
      <c r="E166" s="6">
        <v>252631.54</v>
      </c>
      <c r="F166" s="6">
        <v>230067.83</v>
      </c>
      <c r="G166" s="6">
        <v>2854.5867663551403</v>
      </c>
      <c r="H166" s="6">
        <v>2573.4190404984424</v>
      </c>
    </row>
    <row r="167" spans="1:8">
      <c r="A167" s="59" t="s">
        <v>173</v>
      </c>
      <c r="B167" s="5">
        <v>106.25</v>
      </c>
      <c r="C167" s="5">
        <v>30.809999999999995</v>
      </c>
      <c r="D167" s="5">
        <v>32.81</v>
      </c>
      <c r="E167" s="6">
        <v>337698.33399999997</v>
      </c>
      <c r="F167" s="6">
        <v>295169.97499999998</v>
      </c>
      <c r="G167" s="6">
        <v>2898.7609788235295</v>
      </c>
      <c r="H167" s="6">
        <v>2498.4940705882354</v>
      </c>
    </row>
    <row r="168" spans="1:8">
      <c r="A168" s="59" t="s">
        <v>174</v>
      </c>
      <c r="B168" s="5">
        <v>97.625</v>
      </c>
      <c r="C168" s="5">
        <v>27.47</v>
      </c>
      <c r="D168" s="5">
        <v>29.47</v>
      </c>
      <c r="E168" s="6">
        <v>317639.95</v>
      </c>
      <c r="F168" s="6">
        <v>290140.78399999999</v>
      </c>
      <c r="G168" s="6">
        <v>2866.0192368758007</v>
      </c>
      <c r="H168" s="6">
        <v>2584.3376389244559</v>
      </c>
    </row>
    <row r="169" spans="1:8">
      <c r="A169" s="59" t="s">
        <v>175</v>
      </c>
      <c r="B169" s="5">
        <v>56</v>
      </c>
      <c r="C169" s="5">
        <v>21.95</v>
      </c>
      <c r="D169" s="5">
        <v>21.95</v>
      </c>
      <c r="E169" s="6">
        <v>212166.389</v>
      </c>
      <c r="F169" s="6">
        <v>194322.424</v>
      </c>
      <c r="G169" s="6">
        <v>3493.9839642857141</v>
      </c>
      <c r="H169" s="6">
        <v>3175.3417321428569</v>
      </c>
    </row>
    <row r="170" spans="1:8">
      <c r="A170" s="59" t="s">
        <v>176</v>
      </c>
      <c r="B170" s="5">
        <v>49.625</v>
      </c>
      <c r="C170" s="5">
        <v>13.379999999999999</v>
      </c>
      <c r="D170" s="5">
        <v>13.88</v>
      </c>
      <c r="E170" s="6">
        <v>166390.00599999999</v>
      </c>
      <c r="F170" s="6">
        <v>152329.948</v>
      </c>
      <c r="G170" s="6">
        <v>2977.2792544080608</v>
      </c>
      <c r="H170" s="6">
        <v>2693.9531486146093</v>
      </c>
    </row>
    <row r="171" spans="1:8">
      <c r="A171" s="59" t="s">
        <v>177</v>
      </c>
      <c r="B171" s="5">
        <v>86.25</v>
      </c>
      <c r="C171" s="5">
        <v>22.1</v>
      </c>
      <c r="D171" s="5">
        <v>21.6</v>
      </c>
      <c r="E171" s="6">
        <v>237970.35800000001</v>
      </c>
      <c r="F171" s="6">
        <v>217297.23499999999</v>
      </c>
      <c r="G171" s="6">
        <v>2483.9374840579712</v>
      </c>
      <c r="H171" s="6">
        <v>2244.2491014492753</v>
      </c>
    </row>
    <row r="172" spans="1:8">
      <c r="A172" s="59" t="s">
        <v>178</v>
      </c>
      <c r="B172" s="5">
        <v>220.5</v>
      </c>
      <c r="C172" s="5">
        <v>71.8</v>
      </c>
      <c r="D172" s="5">
        <v>72.67</v>
      </c>
      <c r="E172" s="6">
        <v>833077.625</v>
      </c>
      <c r="F172" s="6">
        <v>751845.31400000001</v>
      </c>
      <c r="G172" s="6">
        <v>3695.1068253968256</v>
      </c>
      <c r="H172" s="6">
        <v>3326.7063219954653</v>
      </c>
    </row>
    <row r="173" spans="1:8">
      <c r="A173" s="59" t="s">
        <v>179</v>
      </c>
      <c r="B173" s="5">
        <v>119.25</v>
      </c>
      <c r="C173" s="5">
        <v>33.019999999999996</v>
      </c>
      <c r="D173" s="5">
        <v>36.32</v>
      </c>
      <c r="E173" s="6">
        <v>356624.14899999998</v>
      </c>
      <c r="F173" s="6">
        <v>325152.80599999998</v>
      </c>
      <c r="G173" s="6">
        <v>2699.1458700209641</v>
      </c>
      <c r="H173" s="6">
        <v>2435.2352368972743</v>
      </c>
    </row>
    <row r="174" spans="1:8">
      <c r="A174" s="59" t="s">
        <v>180</v>
      </c>
      <c r="B174" s="5">
        <v>76.625</v>
      </c>
      <c r="C174" s="5">
        <v>31.47</v>
      </c>
      <c r="D174" s="5">
        <v>31.47</v>
      </c>
      <c r="E174" s="6">
        <v>246129.58499999999</v>
      </c>
      <c r="F174" s="6">
        <v>220699.47200000001</v>
      </c>
      <c r="G174" s="6">
        <v>2944.0377553017943</v>
      </c>
      <c r="H174" s="6">
        <v>2612.1602610114192</v>
      </c>
    </row>
    <row r="175" spans="1:8">
      <c r="A175" s="59" t="s">
        <v>181</v>
      </c>
      <c r="B175" s="5">
        <v>35.625</v>
      </c>
      <c r="C175" s="5">
        <v>11.379999999999999</v>
      </c>
      <c r="D175" s="5">
        <v>12.76</v>
      </c>
      <c r="E175" s="6">
        <v>126036.69500000001</v>
      </c>
      <c r="F175" s="6">
        <v>111258.02899999999</v>
      </c>
      <c r="G175" s="6">
        <v>3239.2649824561404</v>
      </c>
      <c r="H175" s="6">
        <v>2824.4252350877191</v>
      </c>
    </row>
    <row r="176" spans="1:8">
      <c r="A176" s="59" t="s">
        <v>182</v>
      </c>
      <c r="B176" s="5">
        <v>67</v>
      </c>
      <c r="C176" s="5">
        <v>22.71</v>
      </c>
      <c r="D176" s="5">
        <v>22.71</v>
      </c>
      <c r="E176" s="6">
        <v>228920.13</v>
      </c>
      <c r="F176" s="6">
        <v>204888.92800000001</v>
      </c>
      <c r="G176" s="6">
        <v>3222.0321492537314</v>
      </c>
      <c r="H176" s="6">
        <v>2863.3574925373136</v>
      </c>
    </row>
    <row r="177" spans="1:8">
      <c r="A177" s="59" t="s">
        <v>183</v>
      </c>
      <c r="B177" s="5">
        <v>79.125</v>
      </c>
      <c r="C177" s="5">
        <v>22.99</v>
      </c>
      <c r="D177" s="5">
        <v>27.09</v>
      </c>
      <c r="E177" s="6">
        <v>265507.07199999999</v>
      </c>
      <c r="F177" s="6">
        <v>230651.402</v>
      </c>
      <c r="G177" s="6">
        <v>3057.4532448657187</v>
      </c>
      <c r="H177" s="6">
        <v>2616.9392480252764</v>
      </c>
    </row>
    <row r="178" spans="1:8">
      <c r="A178" s="59" t="s">
        <v>184</v>
      </c>
      <c r="B178" s="5">
        <v>102.625</v>
      </c>
      <c r="C178" s="5">
        <v>32.840000000000003</v>
      </c>
      <c r="D178" s="5">
        <v>35.06</v>
      </c>
      <c r="E178" s="6">
        <v>359501.125</v>
      </c>
      <c r="F178" s="6">
        <v>315647.90899999999</v>
      </c>
      <c r="G178" s="6">
        <v>3147.8013057247258</v>
      </c>
      <c r="H178" s="6">
        <v>2720.4861680876979</v>
      </c>
    </row>
    <row r="179" spans="1:8">
      <c r="A179" s="59" t="s">
        <v>185</v>
      </c>
      <c r="B179" s="5">
        <v>74.25</v>
      </c>
      <c r="C179" s="5">
        <v>25.43</v>
      </c>
      <c r="D179" s="5">
        <v>27.43</v>
      </c>
      <c r="E179" s="6">
        <v>403339.62900000002</v>
      </c>
      <c r="F179" s="6">
        <v>380795.19300000003</v>
      </c>
      <c r="G179" s="6">
        <v>5077.6996094276092</v>
      </c>
      <c r="H179" s="6">
        <v>4774.0708417508422</v>
      </c>
    </row>
    <row r="180" spans="1:8">
      <c r="A180" s="59" t="s">
        <v>186</v>
      </c>
      <c r="B180" s="5">
        <v>114.125</v>
      </c>
      <c r="C180" s="5">
        <v>28.82</v>
      </c>
      <c r="D180" s="5">
        <v>30.82</v>
      </c>
      <c r="E180" s="6">
        <v>359132.08500000002</v>
      </c>
      <c r="F180" s="6">
        <v>312676.48599999998</v>
      </c>
      <c r="G180" s="6">
        <v>2864.7908608981384</v>
      </c>
      <c r="H180" s="6">
        <v>2457.731943044907</v>
      </c>
    </row>
    <row r="181" spans="1:8">
      <c r="A181" s="59" t="s">
        <v>187</v>
      </c>
      <c r="B181" s="5">
        <v>41.75</v>
      </c>
      <c r="C181" s="5">
        <v>12.780000000000001</v>
      </c>
      <c r="D181" s="5">
        <v>13.78</v>
      </c>
      <c r="E181" s="6">
        <v>177835.033</v>
      </c>
      <c r="F181" s="6">
        <v>153151.364</v>
      </c>
      <c r="G181" s="6">
        <v>3664.0452455089821</v>
      </c>
      <c r="H181" s="6">
        <v>3072.8196407185628</v>
      </c>
    </row>
    <row r="182" spans="1:8">
      <c r="A182" s="59" t="s">
        <v>188</v>
      </c>
      <c r="B182" s="5">
        <v>27.5</v>
      </c>
      <c r="C182" s="5">
        <v>10.48</v>
      </c>
      <c r="D182" s="5">
        <v>11.48</v>
      </c>
      <c r="E182" s="6">
        <v>104250.476</v>
      </c>
      <c r="F182" s="6">
        <v>94387.952999999994</v>
      </c>
      <c r="G182" s="6">
        <v>3514.9233454545451</v>
      </c>
      <c r="H182" s="6">
        <v>3156.286145454545</v>
      </c>
    </row>
    <row r="183" spans="1:8">
      <c r="A183" s="59" t="s">
        <v>189</v>
      </c>
      <c r="B183" s="5">
        <v>71</v>
      </c>
      <c r="C183" s="5">
        <v>20.369999999999997</v>
      </c>
      <c r="D183" s="5">
        <v>22.37</v>
      </c>
      <c r="E183" s="6">
        <v>238459.44099999999</v>
      </c>
      <c r="F183" s="6">
        <v>218905.17199999999</v>
      </c>
      <c r="G183" s="6">
        <v>3057.4195915492955</v>
      </c>
      <c r="H183" s="6">
        <v>2782.007352112676</v>
      </c>
    </row>
    <row r="184" spans="1:8">
      <c r="A184" s="59" t="s">
        <v>190</v>
      </c>
      <c r="B184" s="5">
        <v>52.75</v>
      </c>
      <c r="C184" s="5">
        <v>15.340000000000002</v>
      </c>
      <c r="D184" s="5">
        <v>15.34</v>
      </c>
      <c r="E184" s="6">
        <v>189553.08300000001</v>
      </c>
      <c r="F184" s="6">
        <v>167494.106</v>
      </c>
      <c r="G184" s="6">
        <v>3109.7124739336496</v>
      </c>
      <c r="H184" s="6">
        <v>2691.5328151658769</v>
      </c>
    </row>
    <row r="185" spans="1:8">
      <c r="A185" s="59" t="s">
        <v>191</v>
      </c>
      <c r="B185" s="5">
        <v>141.625</v>
      </c>
      <c r="C185" s="5">
        <v>52.769999999999996</v>
      </c>
      <c r="D185" s="5">
        <v>53.91</v>
      </c>
      <c r="E185" s="6">
        <v>451263.55900000001</v>
      </c>
      <c r="F185" s="6">
        <v>395117.21600000001</v>
      </c>
      <c r="G185" s="6">
        <v>2956.3858852603707</v>
      </c>
      <c r="H185" s="6">
        <v>2559.9421571050311</v>
      </c>
    </row>
    <row r="186" spans="1:8">
      <c r="A186" s="59" t="s">
        <v>192</v>
      </c>
      <c r="B186" s="5">
        <v>84.75</v>
      </c>
      <c r="C186" s="5">
        <v>19.170000000000002</v>
      </c>
      <c r="D186" s="5">
        <v>23.07</v>
      </c>
      <c r="E186" s="6">
        <v>259295.39199999999</v>
      </c>
      <c r="F186" s="6">
        <v>211565.79399999999</v>
      </c>
      <c r="G186" s="6">
        <v>2584.0164719764011</v>
      </c>
      <c r="H186" s="6">
        <v>2020.8353746312685</v>
      </c>
    </row>
    <row r="187" spans="1:8">
      <c r="A187" s="59" t="s">
        <v>193</v>
      </c>
      <c r="B187" s="5">
        <v>106.25</v>
      </c>
      <c r="C187" s="5">
        <v>33.159999999999997</v>
      </c>
      <c r="D187" s="5">
        <v>33.79</v>
      </c>
      <c r="E187" s="6">
        <v>375583.89199999999</v>
      </c>
      <c r="F187" s="6">
        <v>344540.908</v>
      </c>
      <c r="G187" s="6">
        <v>3222.2156988235292</v>
      </c>
      <c r="H187" s="6">
        <v>2930.0464376470591</v>
      </c>
    </row>
    <row r="188" spans="1:8">
      <c r="A188" s="59" t="s">
        <v>194</v>
      </c>
      <c r="B188" s="5">
        <v>50.75</v>
      </c>
      <c r="C188" s="5">
        <v>15.120000000000001</v>
      </c>
      <c r="D188" s="5">
        <v>16.87</v>
      </c>
      <c r="E188" s="6">
        <v>180849.234</v>
      </c>
      <c r="F188" s="6">
        <v>160236.696</v>
      </c>
      <c r="G188" s="6">
        <v>3239.5442364532018</v>
      </c>
      <c r="H188" s="6">
        <v>2833.3858522167488</v>
      </c>
    </row>
    <row r="189" spans="1:8">
      <c r="A189" s="59" t="s">
        <v>195</v>
      </c>
      <c r="B189" s="5">
        <v>25.375</v>
      </c>
      <c r="C189" s="5">
        <v>8</v>
      </c>
      <c r="D189" s="5">
        <v>9.5</v>
      </c>
      <c r="E189" s="6">
        <v>86781.726999999999</v>
      </c>
      <c r="F189" s="6">
        <v>74820.73</v>
      </c>
      <c r="G189" s="6">
        <v>3156.3815566502462</v>
      </c>
      <c r="H189" s="6">
        <v>2685.0122167487684</v>
      </c>
    </row>
    <row r="190" spans="1:8">
      <c r="A190" s="59" t="s">
        <v>196</v>
      </c>
      <c r="B190" s="5">
        <v>132</v>
      </c>
      <c r="C190" s="5">
        <v>40.619999999999997</v>
      </c>
      <c r="D190" s="5">
        <v>40.47</v>
      </c>
      <c r="E190" s="6">
        <v>439033.27299999999</v>
      </c>
      <c r="F190" s="6">
        <v>402690.00300000003</v>
      </c>
      <c r="G190" s="6">
        <v>2959.1775378787879</v>
      </c>
      <c r="H190" s="6">
        <v>2683.8497348484852</v>
      </c>
    </row>
    <row r="191" spans="1:8">
      <c r="A191" s="59" t="s">
        <v>197</v>
      </c>
      <c r="B191" s="5">
        <v>94.75</v>
      </c>
      <c r="C191" s="5">
        <v>30.9</v>
      </c>
      <c r="D191" s="5">
        <v>31.9</v>
      </c>
      <c r="E191" s="6">
        <v>311536.95600000001</v>
      </c>
      <c r="F191" s="6">
        <v>282709.42700000003</v>
      </c>
      <c r="G191" s="6">
        <v>2956.2986385224276</v>
      </c>
      <c r="H191" s="6">
        <v>2652.0503113456466</v>
      </c>
    </row>
    <row r="192" spans="1:8">
      <c r="A192" s="59" t="s">
        <v>198</v>
      </c>
      <c r="B192" s="5">
        <v>26.625</v>
      </c>
      <c r="C192" s="5">
        <v>13.98</v>
      </c>
      <c r="D192" s="5">
        <v>13.98</v>
      </c>
      <c r="E192" s="6">
        <v>129015.93</v>
      </c>
      <c r="F192" s="6">
        <v>116650.114</v>
      </c>
      <c r="G192" s="6">
        <v>4795.5008450704227</v>
      </c>
      <c r="H192" s="6">
        <v>4331.0570516431926</v>
      </c>
    </row>
    <row r="193" spans="1:8">
      <c r="A193" s="59" t="s">
        <v>199</v>
      </c>
      <c r="B193" s="5">
        <v>66.125</v>
      </c>
      <c r="C193" s="5">
        <v>21.130000000000003</v>
      </c>
      <c r="D193" s="5">
        <v>22.69</v>
      </c>
      <c r="E193" s="6">
        <v>183268.05600000001</v>
      </c>
      <c r="F193" s="6">
        <v>153206.497</v>
      </c>
      <c r="G193" s="6">
        <v>2633.4707296786391</v>
      </c>
      <c r="H193" s="6">
        <v>2178.8535803402647</v>
      </c>
    </row>
    <row r="194" spans="1:8">
      <c r="A194" s="59" t="s">
        <v>200</v>
      </c>
      <c r="B194" s="5">
        <v>23.75</v>
      </c>
      <c r="C194" s="5">
        <v>8.7899999999999991</v>
      </c>
      <c r="D194" s="5">
        <v>10.4</v>
      </c>
      <c r="E194" s="6">
        <v>139112.81400000001</v>
      </c>
      <c r="F194" s="6">
        <v>131593.38200000001</v>
      </c>
      <c r="G194" s="6">
        <v>5393.3959157894742</v>
      </c>
      <c r="H194" s="6">
        <v>5076.7882526315798</v>
      </c>
    </row>
    <row r="195" spans="1:8">
      <c r="A195" s="59" t="s">
        <v>201</v>
      </c>
      <c r="B195" s="5">
        <v>78.875</v>
      </c>
      <c r="C195" s="5">
        <v>24.479999999999997</v>
      </c>
      <c r="D195" s="5">
        <v>26.48</v>
      </c>
      <c r="E195" s="6">
        <v>266605.07699999999</v>
      </c>
      <c r="F195" s="6">
        <v>236350.64199999999</v>
      </c>
      <c r="G195" s="6">
        <v>3380.0960633914419</v>
      </c>
      <c r="H195" s="6">
        <v>2996.5216101426308</v>
      </c>
    </row>
    <row r="196" spans="1:8">
      <c r="A196" s="59" t="s">
        <v>202</v>
      </c>
      <c r="B196" s="5">
        <v>17.25</v>
      </c>
      <c r="C196" s="5">
        <v>4.87</v>
      </c>
      <c r="D196" s="5">
        <v>6</v>
      </c>
      <c r="E196" s="6">
        <v>70126.585999999996</v>
      </c>
      <c r="F196" s="6">
        <v>60226.517</v>
      </c>
      <c r="G196" s="6">
        <v>3713.15768115942</v>
      </c>
      <c r="H196" s="6">
        <v>3139.2406376811591</v>
      </c>
    </row>
    <row r="197" spans="1:8">
      <c r="A197" s="59" t="s">
        <v>203</v>
      </c>
      <c r="B197" s="5">
        <v>75.5</v>
      </c>
      <c r="C197" s="5">
        <v>23.3</v>
      </c>
      <c r="D197" s="5">
        <v>25.3</v>
      </c>
      <c r="E197" s="6">
        <v>283025.74</v>
      </c>
      <c r="F197" s="6">
        <v>261136.71799999999</v>
      </c>
      <c r="G197" s="6">
        <v>3431.2041059602648</v>
      </c>
      <c r="H197" s="6">
        <v>3141.2832847682116</v>
      </c>
    </row>
    <row r="198" spans="1:8">
      <c r="A198" s="59" t="s">
        <v>204</v>
      </c>
      <c r="B198" s="5">
        <v>9.625</v>
      </c>
      <c r="C198" s="5">
        <v>3.81</v>
      </c>
      <c r="D198" s="5">
        <v>5.01</v>
      </c>
      <c r="E198" s="6">
        <v>36578.724999999999</v>
      </c>
      <c r="F198" s="6">
        <v>32077.308000000001</v>
      </c>
      <c r="G198" s="6">
        <v>3501.376935064935</v>
      </c>
      <c r="H198" s="6">
        <v>3033.6972467532469</v>
      </c>
    </row>
    <row r="199" spans="1:8">
      <c r="A199" s="59" t="s">
        <v>205</v>
      </c>
      <c r="B199" s="5">
        <v>76.375</v>
      </c>
      <c r="C199" s="5">
        <v>23.909999999999997</v>
      </c>
      <c r="D199" s="5">
        <v>25.63</v>
      </c>
      <c r="E199" s="6">
        <v>248448.05900000001</v>
      </c>
      <c r="F199" s="6">
        <v>218575.11900000001</v>
      </c>
      <c r="G199" s="6">
        <v>3131.218788870704</v>
      </c>
      <c r="H199" s="6">
        <v>2740.0837315875615</v>
      </c>
    </row>
    <row r="200" spans="1:8">
      <c r="A200" s="59" t="s">
        <v>206</v>
      </c>
      <c r="B200" s="5">
        <v>167</v>
      </c>
      <c r="C200" s="5">
        <v>51.61</v>
      </c>
      <c r="D200" s="5">
        <v>53.68</v>
      </c>
      <c r="E200" s="6">
        <v>552027.57799999998</v>
      </c>
      <c r="F200" s="6">
        <v>485164.826</v>
      </c>
      <c r="G200" s="6">
        <v>2904.7442994011972</v>
      </c>
      <c r="H200" s="6">
        <v>2504.3685389221555</v>
      </c>
    </row>
    <row r="201" spans="1:8">
      <c r="A201" s="59" t="s">
        <v>207</v>
      </c>
      <c r="B201" s="5">
        <v>23.625</v>
      </c>
      <c r="C201" s="5">
        <v>7.3500000000000005</v>
      </c>
      <c r="D201" s="5">
        <v>9.33</v>
      </c>
      <c r="E201" s="6">
        <v>119237.59600000001</v>
      </c>
      <c r="F201" s="6">
        <v>103112.84299999999</v>
      </c>
      <c r="G201" s="6">
        <v>4548.1911534391538</v>
      </c>
      <c r="H201" s="6">
        <v>3865.6619259259255</v>
      </c>
    </row>
    <row r="202" spans="1:8">
      <c r="A202" s="59" t="s">
        <v>208</v>
      </c>
      <c r="B202" s="5">
        <v>87.375</v>
      </c>
      <c r="C202" s="5">
        <v>25.42</v>
      </c>
      <c r="D202" s="5">
        <v>27.24</v>
      </c>
      <c r="E202" s="6">
        <v>324626.875</v>
      </c>
      <c r="F202" s="6">
        <v>280866.033</v>
      </c>
      <c r="G202" s="6">
        <v>3554.7434506437767</v>
      </c>
      <c r="H202" s="6">
        <v>3053.9040572246063</v>
      </c>
    </row>
    <row r="203" spans="1:8">
      <c r="A203" s="59" t="s">
        <v>209</v>
      </c>
      <c r="B203" s="5">
        <v>73.125</v>
      </c>
      <c r="C203" s="5">
        <v>22.16</v>
      </c>
      <c r="D203" s="5">
        <v>23.66</v>
      </c>
      <c r="E203" s="6">
        <v>171657.864</v>
      </c>
      <c r="F203" s="6">
        <v>152405.239</v>
      </c>
      <c r="G203" s="6">
        <v>1933.3756717948718</v>
      </c>
      <c r="H203" s="6">
        <v>1670.0919111111111</v>
      </c>
    </row>
    <row r="204" spans="1:8">
      <c r="A204" s="59" t="s">
        <v>210</v>
      </c>
      <c r="B204" s="5">
        <v>37.125</v>
      </c>
      <c r="C204" s="5">
        <v>15.13</v>
      </c>
      <c r="D204" s="5">
        <v>16.05</v>
      </c>
      <c r="E204" s="6">
        <v>173461.878</v>
      </c>
      <c r="F204" s="6">
        <v>158942.79</v>
      </c>
      <c r="G204" s="6">
        <v>4230.1156363636364</v>
      </c>
      <c r="H204" s="6">
        <v>3839.0290909090913</v>
      </c>
    </row>
    <row r="205" spans="1:8">
      <c r="A205" s="59" t="s">
        <v>211</v>
      </c>
      <c r="B205" s="5">
        <v>107.5</v>
      </c>
      <c r="C205" s="5">
        <v>37.690000000000005</v>
      </c>
      <c r="D205" s="5">
        <v>40.74</v>
      </c>
      <c r="E205" s="6">
        <v>377337.00699999998</v>
      </c>
      <c r="F205" s="6">
        <v>312508.86599999998</v>
      </c>
      <c r="G205" s="6">
        <v>2824.6679720930229</v>
      </c>
      <c r="H205" s="6">
        <v>2221.6154976744183</v>
      </c>
    </row>
    <row r="206" spans="1:8">
      <c r="A206" s="59" t="s">
        <v>212</v>
      </c>
      <c r="B206" s="5">
        <v>138.375</v>
      </c>
      <c r="C206" s="5">
        <v>34.51</v>
      </c>
      <c r="D206" s="5">
        <v>35.51</v>
      </c>
      <c r="E206" s="6">
        <v>417901.33500000002</v>
      </c>
      <c r="F206" s="6">
        <v>366291.13699999999</v>
      </c>
      <c r="G206" s="6">
        <v>2793.1248780487808</v>
      </c>
      <c r="H206" s="6">
        <v>2420.1514507678412</v>
      </c>
    </row>
    <row r="207" spans="1:8">
      <c r="A207" s="59" t="s">
        <v>213</v>
      </c>
      <c r="B207" s="5">
        <v>216.375</v>
      </c>
      <c r="C207" s="5">
        <v>59.41</v>
      </c>
      <c r="D207" s="5">
        <v>60.34</v>
      </c>
      <c r="E207" s="6">
        <v>570568.83400000003</v>
      </c>
      <c r="F207" s="6">
        <v>481662.91600000003</v>
      </c>
      <c r="G207" s="6">
        <v>2382.5272697862511</v>
      </c>
      <c r="H207" s="6">
        <v>1971.6391450028887</v>
      </c>
    </row>
    <row r="208" spans="1:8">
      <c r="A208" s="59" t="s">
        <v>214</v>
      </c>
      <c r="B208" s="5">
        <v>17.125</v>
      </c>
      <c r="C208" s="5">
        <v>3.7</v>
      </c>
      <c r="D208" s="5">
        <v>3.7</v>
      </c>
      <c r="E208" s="6">
        <v>53065.785000000003</v>
      </c>
      <c r="F208" s="6">
        <v>49089.59</v>
      </c>
      <c r="G208" s="6">
        <v>2851.3743065693434</v>
      </c>
      <c r="H208" s="6">
        <v>2619.187737226277</v>
      </c>
    </row>
    <row r="209" spans="1:8">
      <c r="A209" s="59" t="s">
        <v>215</v>
      </c>
      <c r="B209" s="5">
        <v>138.625</v>
      </c>
      <c r="C209" s="5">
        <v>28.93</v>
      </c>
      <c r="D209" s="5">
        <v>30.68</v>
      </c>
      <c r="E209" s="6">
        <v>330602.04700000002</v>
      </c>
      <c r="F209" s="6">
        <v>273002.07199999999</v>
      </c>
      <c r="G209" s="6">
        <v>2228.7425428313795</v>
      </c>
      <c r="H209" s="6">
        <v>1813.2332551848513</v>
      </c>
    </row>
    <row r="210" spans="1:8">
      <c r="A210" s="59" t="s">
        <v>216</v>
      </c>
      <c r="B210" s="5">
        <v>94.625</v>
      </c>
      <c r="C210" s="5">
        <v>26.85</v>
      </c>
      <c r="D210" s="5">
        <v>28.71</v>
      </c>
      <c r="E210" s="6">
        <v>274511.08600000001</v>
      </c>
      <c r="F210" s="6">
        <v>239110.508</v>
      </c>
      <c r="G210" s="6">
        <v>2571.085928665786</v>
      </c>
      <c r="H210" s="6">
        <v>2196.971498018494</v>
      </c>
    </row>
    <row r="211" spans="1:8">
      <c r="A211" s="59" t="s">
        <v>217</v>
      </c>
      <c r="B211" s="5">
        <v>67.125</v>
      </c>
      <c r="C211" s="5">
        <v>14.37</v>
      </c>
      <c r="D211" s="5">
        <v>14.37</v>
      </c>
      <c r="E211" s="6">
        <v>221932.598</v>
      </c>
      <c r="F211" s="6">
        <v>201425.84700000001</v>
      </c>
      <c r="G211" s="6">
        <v>3092.598465549348</v>
      </c>
      <c r="H211" s="6">
        <v>2787.0975195530727</v>
      </c>
    </row>
    <row r="212" spans="1:8">
      <c r="A212" s="59" t="s">
        <v>218</v>
      </c>
      <c r="B212" s="5">
        <v>64</v>
      </c>
      <c r="C212" s="5">
        <v>21.07</v>
      </c>
      <c r="D212" s="5">
        <v>21.07</v>
      </c>
      <c r="E212" s="6">
        <v>201561.85399999999</v>
      </c>
      <c r="F212" s="6">
        <v>177088.83199999999</v>
      </c>
      <c r="G212" s="6">
        <v>2927.95015625</v>
      </c>
      <c r="H212" s="6">
        <v>2545.5591875</v>
      </c>
    </row>
    <row r="213" spans="1:8">
      <c r="A213" s="59" t="s">
        <v>219</v>
      </c>
      <c r="B213" s="5">
        <v>74.5</v>
      </c>
      <c r="C213" s="5">
        <v>38.04</v>
      </c>
      <c r="D213" s="5">
        <v>37.89</v>
      </c>
      <c r="E213" s="6">
        <v>368547.41800000001</v>
      </c>
      <c r="F213" s="6">
        <v>338288.81900000002</v>
      </c>
      <c r="G213" s="6">
        <v>4651.3599194630879</v>
      </c>
      <c r="H213" s="6">
        <v>4245.2042281879194</v>
      </c>
    </row>
    <row r="214" spans="1:8">
      <c r="A214" s="59" t="s">
        <v>220</v>
      </c>
      <c r="B214" s="5">
        <v>47</v>
      </c>
      <c r="C214" s="5">
        <v>12.43</v>
      </c>
      <c r="D214" s="5">
        <v>12.43</v>
      </c>
      <c r="E214" s="6">
        <v>108469.50599999999</v>
      </c>
      <c r="F214" s="6">
        <v>91471.282000000007</v>
      </c>
      <c r="G214" s="6">
        <v>2307.861829787234</v>
      </c>
      <c r="H214" s="6">
        <v>1946.1974893617023</v>
      </c>
    </row>
    <row r="215" spans="1:8">
      <c r="A215" s="59" t="s">
        <v>221</v>
      </c>
      <c r="B215" s="5">
        <v>63.875</v>
      </c>
      <c r="C215" s="5">
        <v>16.689999999999998</v>
      </c>
      <c r="D215" s="5">
        <v>16.690000000000001</v>
      </c>
      <c r="E215" s="6">
        <v>200977.57800000001</v>
      </c>
      <c r="F215" s="6">
        <v>182999.677</v>
      </c>
      <c r="G215" s="6">
        <v>2659.7764540117419</v>
      </c>
      <c r="H215" s="6">
        <v>2378.3220352250491</v>
      </c>
    </row>
    <row r="216" spans="1:8">
      <c r="A216" s="59" t="s">
        <v>222</v>
      </c>
      <c r="B216" s="5">
        <v>12</v>
      </c>
      <c r="C216" s="5">
        <v>4.2</v>
      </c>
      <c r="D216" s="5">
        <v>5.2</v>
      </c>
      <c r="E216" s="6">
        <v>39507.574000000001</v>
      </c>
      <c r="F216" s="6">
        <v>37084.358999999997</v>
      </c>
      <c r="G216" s="6">
        <v>2947.4318333333335</v>
      </c>
      <c r="H216" s="6">
        <v>2745.4972499999999</v>
      </c>
    </row>
    <row r="217" spans="1:8">
      <c r="A217" s="59" t="s">
        <v>223</v>
      </c>
      <c r="B217" s="5">
        <v>14</v>
      </c>
      <c r="C217" s="5">
        <v>5.1099999999999994</v>
      </c>
      <c r="D217" s="5">
        <v>5.1100000000000003</v>
      </c>
      <c r="E217" s="6">
        <v>74816.903000000006</v>
      </c>
      <c r="F217" s="6">
        <v>70436.747000000003</v>
      </c>
      <c r="G217" s="6">
        <v>4137.7263571428575</v>
      </c>
      <c r="H217" s="6">
        <v>3824.8580714285717</v>
      </c>
    </row>
    <row r="218" spans="1:8">
      <c r="A218" s="59" t="s">
        <v>224</v>
      </c>
      <c r="B218" s="5">
        <v>36.375</v>
      </c>
      <c r="C218" s="5">
        <v>11.98</v>
      </c>
      <c r="D218" s="5">
        <v>11.98</v>
      </c>
      <c r="E218" s="6">
        <v>47620.928</v>
      </c>
      <c r="F218" s="6">
        <v>44439.095999999998</v>
      </c>
      <c r="G218" s="6">
        <v>1309.1664054982818</v>
      </c>
      <c r="H218" s="6">
        <v>1221.6933608247423</v>
      </c>
    </row>
    <row r="219" spans="1:8">
      <c r="A219" s="59" t="s">
        <v>225</v>
      </c>
      <c r="B219" s="5">
        <v>18.75</v>
      </c>
      <c r="C219" s="5">
        <v>4.7</v>
      </c>
      <c r="D219" s="5">
        <v>4.7</v>
      </c>
      <c r="E219" s="6">
        <v>0</v>
      </c>
      <c r="F219" s="6">
        <v>0</v>
      </c>
      <c r="G219" s="6">
        <v>0</v>
      </c>
      <c r="H219" s="6">
        <v>0</v>
      </c>
    </row>
    <row r="220" spans="1:8">
      <c r="A220" s="59" t="s">
        <v>226</v>
      </c>
      <c r="B220" s="5">
        <v>2.5</v>
      </c>
      <c r="C220" s="5">
        <v>2</v>
      </c>
      <c r="D220" s="5">
        <v>3</v>
      </c>
      <c r="E220" s="6">
        <v>0</v>
      </c>
      <c r="F220" s="6">
        <v>0</v>
      </c>
      <c r="G220" s="6">
        <v>0</v>
      </c>
      <c r="H220" s="6">
        <v>0</v>
      </c>
    </row>
    <row r="221" spans="1:8">
      <c r="A221" s="59" t="s">
        <v>227</v>
      </c>
      <c r="B221" s="5">
        <v>16131.625</v>
      </c>
      <c r="C221" s="5">
        <v>4823.0399999999981</v>
      </c>
      <c r="D221" s="5">
        <v>5101.279999999997</v>
      </c>
      <c r="E221" s="6">
        <v>53133715.902389988</v>
      </c>
      <c r="F221" s="6">
        <v>47275660.031210013</v>
      </c>
      <c r="G221" s="6">
        <v>662512.51560450264</v>
      </c>
      <c r="H221" s="6">
        <v>584074.3158203772</v>
      </c>
    </row>
  </sheetData>
  <sheetProtection algorithmName="SHA-512" hashValue="LBlOZO6kLReO1tOHovOreus48q4/FFPelSPpyLdXxd1VUqKnKdW8Evh1v2oPnUm4xcl/grKi0/ONkLZ6wWjBdA==" saltValue="/+bwQyJpcbqPD29Z+yL1aQ==" spinCount="100000" sheet="1" objects="1" scenarios="1" pivotTables="0"/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0C84D-04DB-45A7-AE4F-2E0DDB9C0B46}">
  <dimension ref="A1:Y233"/>
  <sheetViews>
    <sheetView topLeftCell="E1" workbookViewId="0">
      <pane ySplit="8" topLeftCell="A191" activePane="bottomLeft" state="frozen"/>
      <selection pane="bottomLeft" activeCell="N229" sqref="N229:R231"/>
    </sheetView>
  </sheetViews>
  <sheetFormatPr defaultColWidth="12.85546875" defaultRowHeight="15"/>
  <cols>
    <col min="2" max="2" width="31.85546875" customWidth="1"/>
    <col min="3" max="3" width="34" customWidth="1"/>
  </cols>
  <sheetData>
    <row r="1" spans="1:25" s="1" customFormat="1">
      <c r="A1" s="1" t="s">
        <v>228</v>
      </c>
      <c r="E1" s="2" t="s">
        <v>229</v>
      </c>
      <c r="F1" s="2"/>
      <c r="G1" s="3"/>
      <c r="H1" s="3"/>
      <c r="I1" s="2" t="s">
        <v>230</v>
      </c>
      <c r="J1" s="2"/>
      <c r="K1" s="2"/>
      <c r="L1" s="2"/>
      <c r="M1" s="4"/>
      <c r="X1" s="1">
        <v>11</v>
      </c>
    </row>
    <row r="2" spans="1:25" ht="15.75" customHeight="1">
      <c r="A2" s="1" t="s">
        <v>231</v>
      </c>
      <c r="E2" s="5"/>
      <c r="F2" s="5"/>
      <c r="I2" s="5"/>
      <c r="J2" s="5"/>
      <c r="K2" s="5"/>
      <c r="L2" s="5"/>
      <c r="M2" s="5"/>
      <c r="N2" s="6"/>
      <c r="O2" s="6"/>
      <c r="P2" s="6"/>
      <c r="Q2" s="6"/>
      <c r="R2" s="6"/>
      <c r="S2" s="6"/>
    </row>
    <row r="3" spans="1:25" ht="5.25" customHeight="1">
      <c r="E3" s="5"/>
      <c r="F3" s="5"/>
      <c r="I3" s="5"/>
      <c r="J3" s="5"/>
      <c r="K3" s="5"/>
      <c r="L3" s="5"/>
      <c r="M3" s="5"/>
    </row>
    <row r="4" spans="1:25" s="1" customFormat="1" ht="13.5" customHeight="1">
      <c r="A4" s="1" t="s">
        <v>232</v>
      </c>
      <c r="E4" s="2"/>
      <c r="F4" s="2"/>
      <c r="G4" s="3"/>
      <c r="H4" s="3"/>
      <c r="I4" s="2"/>
      <c r="J4" s="2"/>
      <c r="K4" s="2"/>
      <c r="L4" s="2"/>
      <c r="M4" s="4"/>
    </row>
    <row r="5" spans="1:25" s="1" customFormat="1">
      <c r="E5" s="2"/>
      <c r="F5" s="2"/>
      <c r="G5" s="3"/>
      <c r="H5" s="3"/>
      <c r="I5" s="2"/>
      <c r="J5" s="2"/>
      <c r="K5" s="2"/>
      <c r="L5" s="2"/>
      <c r="M5" s="4"/>
    </row>
    <row r="6" spans="1:25" s="1" customFormat="1">
      <c r="E6" s="2"/>
      <c r="F6" s="2"/>
      <c r="G6" s="3"/>
      <c r="H6" s="3"/>
      <c r="I6" s="2"/>
      <c r="J6" s="2"/>
      <c r="K6" s="2"/>
      <c r="L6" s="2"/>
      <c r="M6" s="4"/>
    </row>
    <row r="7" spans="1:25" s="1" customFormat="1">
      <c r="E7" s="2"/>
      <c r="F7" s="2"/>
      <c r="G7" s="3"/>
      <c r="H7" s="3"/>
      <c r="I7" s="2"/>
      <c r="J7" s="2"/>
      <c r="K7" s="2"/>
      <c r="L7" s="2"/>
      <c r="M7" s="4"/>
    </row>
    <row r="8" spans="1:25" s="7" customFormat="1" ht="65.099999999999994" customHeight="1">
      <c r="A8" s="16" t="s">
        <v>0</v>
      </c>
      <c r="B8" s="17" t="s">
        <v>2</v>
      </c>
      <c r="C8" s="18" t="s">
        <v>233</v>
      </c>
      <c r="D8" s="18" t="s">
        <v>234</v>
      </c>
      <c r="E8" s="19" t="s">
        <v>235</v>
      </c>
      <c r="F8" s="20" t="s">
        <v>236</v>
      </c>
      <c r="G8" s="16" t="s">
        <v>237</v>
      </c>
      <c r="H8" s="16" t="s">
        <v>238</v>
      </c>
      <c r="I8" s="20" t="s">
        <v>239</v>
      </c>
      <c r="J8" s="20" t="s">
        <v>240</v>
      </c>
      <c r="K8" s="20" t="s">
        <v>241</v>
      </c>
      <c r="L8" s="20" t="s">
        <v>242</v>
      </c>
      <c r="M8" s="20" t="s">
        <v>243</v>
      </c>
      <c r="N8" s="21" t="s">
        <v>244</v>
      </c>
      <c r="O8" s="21" t="s">
        <v>245</v>
      </c>
      <c r="P8" s="16" t="s">
        <v>246</v>
      </c>
      <c r="Q8" s="21" t="s">
        <v>247</v>
      </c>
      <c r="R8" s="21" t="s">
        <v>248</v>
      </c>
      <c r="S8" s="17" t="s">
        <v>249</v>
      </c>
      <c r="T8" s="17" t="s">
        <v>250</v>
      </c>
      <c r="U8" s="22" t="s">
        <v>251</v>
      </c>
      <c r="V8" s="22" t="s">
        <v>252</v>
      </c>
      <c r="W8" s="22" t="s">
        <v>253</v>
      </c>
      <c r="X8" s="22" t="s">
        <v>254</v>
      </c>
      <c r="Y8" s="22" t="s">
        <v>255</v>
      </c>
    </row>
    <row r="9" spans="1:25">
      <c r="A9" t="s">
        <v>256</v>
      </c>
      <c r="B9" t="s">
        <v>257</v>
      </c>
      <c r="C9" t="s">
        <v>44</v>
      </c>
      <c r="D9">
        <v>38</v>
      </c>
      <c r="E9" s="8">
        <v>38</v>
      </c>
      <c r="F9" s="8">
        <f t="shared" ref="F9:F72" si="0">+K9+J9+I9</f>
        <v>12.309999999999999</v>
      </c>
      <c r="G9" s="9">
        <f t="shared" ref="G9:G72" si="1">+I9/F9</f>
        <v>0.2437043054427295</v>
      </c>
      <c r="H9" s="9">
        <f t="shared" ref="H9:H72" si="2">+(I9+J9)/F9</f>
        <v>0.40617384240454918</v>
      </c>
      <c r="I9" s="8">
        <v>3</v>
      </c>
      <c r="J9" s="8">
        <v>2</v>
      </c>
      <c r="K9" s="8">
        <v>7.31</v>
      </c>
      <c r="L9" s="8">
        <v>1</v>
      </c>
      <c r="M9" s="8">
        <v>13.31</v>
      </c>
      <c r="N9" s="6">
        <v>-10584.448</v>
      </c>
      <c r="O9" s="6">
        <v>99650.271999999997</v>
      </c>
      <c r="P9" s="6">
        <v>18003.417000000001</v>
      </c>
      <c r="Q9" s="6">
        <v>25974.891</v>
      </c>
      <c r="R9" s="6">
        <v>125625.163</v>
      </c>
      <c r="S9" s="6">
        <v>115040.715</v>
      </c>
      <c r="T9" s="6">
        <f>+R9/E9</f>
        <v>3305.9253421052631</v>
      </c>
      <c r="U9" s="6">
        <f>+(R9-P9)/E9</f>
        <v>2832.1512105263159</v>
      </c>
      <c r="V9" s="6">
        <f>+(S9-P9)/E9</f>
        <v>2553.6131052631576</v>
      </c>
      <c r="W9" s="6">
        <f>+O9/E9</f>
        <v>2622.3755789473685</v>
      </c>
      <c r="X9" s="6">
        <f>+U9/$X$1</f>
        <v>257.46829186602872</v>
      </c>
      <c r="Y9" s="6">
        <f>+V9/$X$1</f>
        <v>232.14664593301433</v>
      </c>
    </row>
    <row r="10" spans="1:25">
      <c r="A10" s="12" t="s">
        <v>256</v>
      </c>
      <c r="B10" s="12" t="s">
        <v>257</v>
      </c>
      <c r="C10" s="12" t="s">
        <v>75</v>
      </c>
      <c r="D10" s="12">
        <v>43</v>
      </c>
      <c r="E10" s="13">
        <v>44</v>
      </c>
      <c r="F10" s="13">
        <f t="shared" si="0"/>
        <v>14.32</v>
      </c>
      <c r="G10" s="14">
        <f t="shared" si="1"/>
        <v>0.40782122905027929</v>
      </c>
      <c r="H10" s="14">
        <f t="shared" si="2"/>
        <v>0.59636871508379885</v>
      </c>
      <c r="I10" s="13">
        <v>5.84</v>
      </c>
      <c r="J10" s="13">
        <v>2.7</v>
      </c>
      <c r="K10" s="13">
        <v>5.78</v>
      </c>
      <c r="L10" s="13">
        <v>0.9</v>
      </c>
      <c r="M10" s="13">
        <v>15.22</v>
      </c>
      <c r="N10" s="15">
        <v>-11982.661</v>
      </c>
      <c r="O10" s="15">
        <v>129024.356</v>
      </c>
      <c r="P10" s="15">
        <v>12356.168</v>
      </c>
      <c r="Q10" s="15">
        <v>195116.23499999999</v>
      </c>
      <c r="R10" s="15">
        <v>324140.59100000001</v>
      </c>
      <c r="S10" s="15">
        <v>312157.93</v>
      </c>
      <c r="T10" s="15">
        <f t="shared" ref="T10:T73" si="3">+R10/E10</f>
        <v>7366.8316136363637</v>
      </c>
      <c r="U10" s="15">
        <f t="shared" ref="U10:U73" si="4">+(R10-P10)/E10</f>
        <v>7086.0096136363636</v>
      </c>
      <c r="V10" s="15">
        <f t="shared" ref="V10:V73" si="5">+(S10-P10)/E10</f>
        <v>6813.6764090909091</v>
      </c>
      <c r="W10" s="15">
        <f t="shared" ref="W10:W73" si="6">+O10/E10</f>
        <v>2932.3717272727272</v>
      </c>
      <c r="X10" s="15">
        <f t="shared" ref="X10:X73" si="7">+U10/$X$1</f>
        <v>644.18269214876034</v>
      </c>
      <c r="Y10" s="15">
        <f t="shared" ref="Y10:Y73" si="8">+V10/$X$1</f>
        <v>619.42512809917355</v>
      </c>
    </row>
    <row r="11" spans="1:25">
      <c r="A11" t="s">
        <v>256</v>
      </c>
      <c r="B11" t="s">
        <v>257</v>
      </c>
      <c r="C11" t="s">
        <v>56</v>
      </c>
      <c r="D11">
        <v>44</v>
      </c>
      <c r="E11" s="8">
        <v>45.625</v>
      </c>
      <c r="F11" s="8">
        <f t="shared" si="0"/>
        <v>14.77</v>
      </c>
      <c r="G11" s="9">
        <f t="shared" si="1"/>
        <v>0.45836154366960052</v>
      </c>
      <c r="H11" s="9">
        <f t="shared" si="2"/>
        <v>0.60054163845633035</v>
      </c>
      <c r="I11" s="8">
        <v>6.77</v>
      </c>
      <c r="J11" s="8">
        <v>2.1</v>
      </c>
      <c r="K11" s="8">
        <v>5.9</v>
      </c>
      <c r="L11" s="8">
        <v>0</v>
      </c>
      <c r="M11" s="8">
        <v>14.77</v>
      </c>
      <c r="N11" s="6">
        <v>-12724.806</v>
      </c>
      <c r="O11" s="6">
        <v>142643.31200000001</v>
      </c>
      <c r="P11" s="6">
        <v>9577.6180000000004</v>
      </c>
      <c r="Q11" s="6">
        <v>29185.666000000001</v>
      </c>
      <c r="R11" s="6">
        <v>171828.978</v>
      </c>
      <c r="S11" s="6">
        <v>159104.17199999999</v>
      </c>
      <c r="T11" s="6">
        <f t="shared" si="3"/>
        <v>3766.1145863013699</v>
      </c>
      <c r="U11" s="6">
        <f t="shared" si="4"/>
        <v>3556.1941917808222</v>
      </c>
      <c r="V11" s="6">
        <f t="shared" si="5"/>
        <v>3277.2943342465755</v>
      </c>
      <c r="W11" s="6">
        <f t="shared" si="6"/>
        <v>3126.4287561643837</v>
      </c>
      <c r="X11" s="6">
        <f t="shared" si="7"/>
        <v>323.29038107098381</v>
      </c>
      <c r="Y11" s="6">
        <f t="shared" si="8"/>
        <v>297.93584856787049</v>
      </c>
    </row>
    <row r="12" spans="1:25">
      <c r="A12" s="12" t="s">
        <v>256</v>
      </c>
      <c r="B12" s="12" t="s">
        <v>257</v>
      </c>
      <c r="C12" s="12" t="s">
        <v>109</v>
      </c>
      <c r="D12" s="12">
        <v>46</v>
      </c>
      <c r="E12" s="13">
        <v>47</v>
      </c>
      <c r="F12" s="13">
        <f t="shared" si="0"/>
        <v>15.13</v>
      </c>
      <c r="G12" s="14">
        <f t="shared" si="1"/>
        <v>0.25776602775941837</v>
      </c>
      <c r="H12" s="14">
        <f t="shared" si="2"/>
        <v>0.38334434897554526</v>
      </c>
      <c r="I12" s="13">
        <v>3.9</v>
      </c>
      <c r="J12" s="13">
        <v>1.9</v>
      </c>
      <c r="K12" s="13">
        <v>9.33</v>
      </c>
      <c r="L12" s="13">
        <v>1</v>
      </c>
      <c r="M12" s="13">
        <v>16.13</v>
      </c>
      <c r="N12" s="15">
        <v>-12371.011</v>
      </c>
      <c r="O12" s="15">
        <v>139681.94</v>
      </c>
      <c r="P12" s="15">
        <v>15722.995000000001</v>
      </c>
      <c r="Q12" s="15">
        <v>31515.578000000001</v>
      </c>
      <c r="R12" s="15">
        <v>171197.51800000001</v>
      </c>
      <c r="S12" s="15">
        <v>158826.50700000001</v>
      </c>
      <c r="T12" s="15">
        <f t="shared" si="3"/>
        <v>3642.5003829787238</v>
      </c>
      <c r="U12" s="15">
        <f t="shared" si="4"/>
        <v>3307.9685744680855</v>
      </c>
      <c r="V12" s="15">
        <f t="shared" si="5"/>
        <v>3044.7555744680853</v>
      </c>
      <c r="W12" s="15">
        <f t="shared" si="6"/>
        <v>2971.9561702127662</v>
      </c>
      <c r="X12" s="15">
        <f t="shared" si="7"/>
        <v>300.72441586073506</v>
      </c>
      <c r="Y12" s="15">
        <f t="shared" si="8"/>
        <v>276.79596131528046</v>
      </c>
    </row>
    <row r="13" spans="1:25">
      <c r="A13" t="s">
        <v>256</v>
      </c>
      <c r="B13" t="s">
        <v>257</v>
      </c>
      <c r="C13" t="s">
        <v>78</v>
      </c>
      <c r="D13">
        <v>46</v>
      </c>
      <c r="E13" s="8">
        <v>47.625</v>
      </c>
      <c r="F13" s="8">
        <f t="shared" si="0"/>
        <v>13.04</v>
      </c>
      <c r="G13" s="9">
        <f t="shared" si="1"/>
        <v>0.31058282208588955</v>
      </c>
      <c r="H13" s="9">
        <f t="shared" si="2"/>
        <v>0.54064417177914115</v>
      </c>
      <c r="I13" s="8">
        <v>4.05</v>
      </c>
      <c r="J13" s="8">
        <v>3</v>
      </c>
      <c r="K13" s="8">
        <v>5.99</v>
      </c>
      <c r="L13" s="8">
        <v>0</v>
      </c>
      <c r="M13" s="8">
        <v>13.04</v>
      </c>
      <c r="N13" s="6">
        <v>-13677.323</v>
      </c>
      <c r="O13" s="6">
        <v>107967.114</v>
      </c>
      <c r="P13" s="6">
        <v>9520.0769999999993</v>
      </c>
      <c r="Q13" s="6">
        <v>29935.635999999999</v>
      </c>
      <c r="R13" s="6">
        <v>137902.75</v>
      </c>
      <c r="S13" s="6">
        <v>124225.427</v>
      </c>
      <c r="T13" s="6">
        <f t="shared" si="3"/>
        <v>2895.5958005249345</v>
      </c>
      <c r="U13" s="6">
        <f t="shared" si="4"/>
        <v>2695.6991706036742</v>
      </c>
      <c r="V13" s="6">
        <f t="shared" si="5"/>
        <v>2408.5112860892386</v>
      </c>
      <c r="W13" s="6">
        <f t="shared" si="6"/>
        <v>2267.0260157480316</v>
      </c>
      <c r="X13" s="6">
        <f t="shared" si="7"/>
        <v>245.06356096397039</v>
      </c>
      <c r="Y13" s="6">
        <f t="shared" si="8"/>
        <v>218.95557146265807</v>
      </c>
    </row>
    <row r="14" spans="1:25">
      <c r="A14" s="12" t="s">
        <v>256</v>
      </c>
      <c r="B14" s="12" t="s">
        <v>257</v>
      </c>
      <c r="C14" s="12" t="s">
        <v>176</v>
      </c>
      <c r="D14" s="12">
        <v>48</v>
      </c>
      <c r="E14" s="13">
        <v>49.625</v>
      </c>
      <c r="F14" s="13">
        <f t="shared" si="0"/>
        <v>13.379999999999999</v>
      </c>
      <c r="G14" s="14">
        <f t="shared" si="1"/>
        <v>7.4738415545590436E-2</v>
      </c>
      <c r="H14" s="14">
        <f t="shared" si="2"/>
        <v>0.42974588938714503</v>
      </c>
      <c r="I14" s="13">
        <v>1</v>
      </c>
      <c r="J14" s="13">
        <v>4.75</v>
      </c>
      <c r="K14" s="13">
        <v>7.63</v>
      </c>
      <c r="L14" s="13">
        <v>1</v>
      </c>
      <c r="M14" s="13">
        <v>13.88</v>
      </c>
      <c r="N14" s="15">
        <v>-14060.058000000001</v>
      </c>
      <c r="O14" s="15">
        <v>133168.519</v>
      </c>
      <c r="P14" s="15">
        <v>18642.523000000001</v>
      </c>
      <c r="Q14" s="15">
        <v>33221.487000000001</v>
      </c>
      <c r="R14" s="15">
        <v>166390.00599999999</v>
      </c>
      <c r="S14" s="15">
        <v>152329.948</v>
      </c>
      <c r="T14" s="15">
        <f t="shared" si="3"/>
        <v>3352.9472241813601</v>
      </c>
      <c r="U14" s="15">
        <f t="shared" si="4"/>
        <v>2977.2792544080608</v>
      </c>
      <c r="V14" s="15">
        <f t="shared" si="5"/>
        <v>2693.9531486146093</v>
      </c>
      <c r="W14" s="15">
        <f t="shared" si="6"/>
        <v>2683.4966045340052</v>
      </c>
      <c r="X14" s="15">
        <f t="shared" si="7"/>
        <v>270.66175040073279</v>
      </c>
      <c r="Y14" s="15">
        <f t="shared" si="8"/>
        <v>244.9048316922372</v>
      </c>
    </row>
    <row r="15" spans="1:25">
      <c r="A15" t="s">
        <v>256</v>
      </c>
      <c r="B15" t="s">
        <v>257</v>
      </c>
      <c r="C15" t="s">
        <v>169</v>
      </c>
      <c r="D15">
        <v>50</v>
      </c>
      <c r="E15" s="8">
        <v>51.5</v>
      </c>
      <c r="F15" s="8">
        <f t="shared" si="0"/>
        <v>13.52</v>
      </c>
      <c r="G15" s="9">
        <f t="shared" si="1"/>
        <v>0.14792899408284024</v>
      </c>
      <c r="H15" s="9">
        <f t="shared" si="2"/>
        <v>0.34541420118343197</v>
      </c>
      <c r="I15" s="8">
        <v>2</v>
      </c>
      <c r="J15" s="8">
        <v>2.67</v>
      </c>
      <c r="K15" s="8">
        <v>8.85</v>
      </c>
      <c r="L15" s="8">
        <v>1.5</v>
      </c>
      <c r="M15" s="8">
        <v>15.02</v>
      </c>
      <c r="N15" s="6">
        <v>-15740.628000000001</v>
      </c>
      <c r="O15" s="6">
        <v>152409.68299999999</v>
      </c>
      <c r="P15" s="6">
        <v>12534.28</v>
      </c>
      <c r="Q15" s="6">
        <v>27404.554</v>
      </c>
      <c r="R15" s="6">
        <v>179814.23699999999</v>
      </c>
      <c r="S15" s="6">
        <v>164073.609</v>
      </c>
      <c r="T15" s="6">
        <f t="shared" si="3"/>
        <v>3491.5385825242715</v>
      </c>
      <c r="U15" s="6">
        <f t="shared" si="4"/>
        <v>3248.154504854369</v>
      </c>
      <c r="V15" s="6">
        <f t="shared" si="5"/>
        <v>2942.5112427184467</v>
      </c>
      <c r="W15" s="6">
        <f t="shared" si="6"/>
        <v>2959.4113203883494</v>
      </c>
      <c r="X15" s="6">
        <f t="shared" si="7"/>
        <v>295.28677316857897</v>
      </c>
      <c r="Y15" s="6">
        <f t="shared" si="8"/>
        <v>267.50102206531335</v>
      </c>
    </row>
    <row r="16" spans="1:25">
      <c r="A16" s="12" t="s">
        <v>256</v>
      </c>
      <c r="B16" s="12" t="s">
        <v>257</v>
      </c>
      <c r="C16" s="12" t="s">
        <v>190</v>
      </c>
      <c r="D16" s="12">
        <v>51</v>
      </c>
      <c r="E16" s="13">
        <v>52.75</v>
      </c>
      <c r="F16" s="13">
        <f t="shared" si="0"/>
        <v>15.340000000000002</v>
      </c>
      <c r="G16" s="14">
        <f t="shared" si="1"/>
        <v>0.28683181225554105</v>
      </c>
      <c r="H16" s="14">
        <f t="shared" si="2"/>
        <v>0.48239895697522811</v>
      </c>
      <c r="I16" s="13">
        <v>4.4000000000000004</v>
      </c>
      <c r="J16" s="13">
        <v>3</v>
      </c>
      <c r="K16" s="13">
        <v>7.94</v>
      </c>
      <c r="L16" s="13">
        <v>0</v>
      </c>
      <c r="M16" s="13">
        <v>15.34</v>
      </c>
      <c r="N16" s="15">
        <v>-22058.976999999999</v>
      </c>
      <c r="O16" s="15">
        <v>135233.291</v>
      </c>
      <c r="P16" s="15">
        <v>25515.75</v>
      </c>
      <c r="Q16" s="15">
        <v>54319.792000000001</v>
      </c>
      <c r="R16" s="15">
        <v>189553.08300000001</v>
      </c>
      <c r="S16" s="15">
        <v>167494.106</v>
      </c>
      <c r="T16" s="15">
        <f t="shared" si="3"/>
        <v>3593.4233744075832</v>
      </c>
      <c r="U16" s="15">
        <f t="shared" si="4"/>
        <v>3109.7124739336496</v>
      </c>
      <c r="V16" s="15">
        <f t="shared" si="5"/>
        <v>2691.5328151658769</v>
      </c>
      <c r="W16" s="15">
        <f t="shared" si="6"/>
        <v>2563.6642843601894</v>
      </c>
      <c r="X16" s="15">
        <f t="shared" si="7"/>
        <v>282.70113399396814</v>
      </c>
      <c r="Y16" s="15">
        <f t="shared" si="8"/>
        <v>244.68480137871609</v>
      </c>
    </row>
    <row r="17" spans="1:25">
      <c r="A17" t="s">
        <v>256</v>
      </c>
      <c r="B17" t="s">
        <v>257</v>
      </c>
      <c r="C17" t="s">
        <v>168</v>
      </c>
      <c r="D17">
        <v>52</v>
      </c>
      <c r="E17" s="8">
        <v>53.5</v>
      </c>
      <c r="F17" s="8">
        <f t="shared" si="0"/>
        <v>18.619999999999997</v>
      </c>
      <c r="G17" s="9">
        <f t="shared" si="1"/>
        <v>0.10741138560687434</v>
      </c>
      <c r="H17" s="9">
        <f t="shared" si="2"/>
        <v>0.36788399570354463</v>
      </c>
      <c r="I17" s="8">
        <v>2</v>
      </c>
      <c r="J17" s="8">
        <v>4.8499999999999996</v>
      </c>
      <c r="K17" s="8">
        <v>11.77</v>
      </c>
      <c r="L17" s="8">
        <v>1</v>
      </c>
      <c r="M17" s="8">
        <v>19.62</v>
      </c>
      <c r="N17" s="6">
        <v>-16991.024000000001</v>
      </c>
      <c r="O17" s="6">
        <v>157456.27600000001</v>
      </c>
      <c r="P17" s="6">
        <v>15419.49</v>
      </c>
      <c r="Q17" s="6">
        <v>33749.769</v>
      </c>
      <c r="R17" s="6">
        <v>191206.04500000001</v>
      </c>
      <c r="S17" s="6">
        <v>174215.02100000001</v>
      </c>
      <c r="T17" s="6">
        <f t="shared" si="3"/>
        <v>3573.9447663551405</v>
      </c>
      <c r="U17" s="6">
        <f t="shared" si="4"/>
        <v>3285.7300000000005</v>
      </c>
      <c r="V17" s="6">
        <f t="shared" si="5"/>
        <v>2968.1407663551404</v>
      </c>
      <c r="W17" s="6">
        <f t="shared" si="6"/>
        <v>2943.1079626168225</v>
      </c>
      <c r="X17" s="6">
        <f t="shared" si="7"/>
        <v>298.70272727272732</v>
      </c>
      <c r="Y17" s="6">
        <f t="shared" si="8"/>
        <v>269.83097875955821</v>
      </c>
    </row>
    <row r="18" spans="1:25">
      <c r="A18" s="12" t="s">
        <v>256</v>
      </c>
      <c r="B18" s="12" t="s">
        <v>257</v>
      </c>
      <c r="C18" s="12" t="s">
        <v>38</v>
      </c>
      <c r="D18" s="12">
        <v>53</v>
      </c>
      <c r="E18" s="13">
        <v>54.125</v>
      </c>
      <c r="F18" s="13">
        <f t="shared" si="0"/>
        <v>14.18</v>
      </c>
      <c r="G18" s="14">
        <f t="shared" si="1"/>
        <v>0.14104372355430184</v>
      </c>
      <c r="H18" s="14">
        <f t="shared" si="2"/>
        <v>0.24682651622002821</v>
      </c>
      <c r="I18" s="13">
        <v>2</v>
      </c>
      <c r="J18" s="13">
        <v>1.5</v>
      </c>
      <c r="K18" s="13">
        <v>10.68</v>
      </c>
      <c r="L18" s="13">
        <v>1</v>
      </c>
      <c r="M18" s="13">
        <v>15.18</v>
      </c>
      <c r="N18" s="15">
        <v>-20562.343000000001</v>
      </c>
      <c r="O18" s="15">
        <v>201302.72899999999</v>
      </c>
      <c r="P18" s="15">
        <v>23945.47</v>
      </c>
      <c r="Q18" s="15">
        <v>44984.824999999997</v>
      </c>
      <c r="R18" s="15">
        <v>246287.554</v>
      </c>
      <c r="S18" s="15">
        <v>225725.21100000001</v>
      </c>
      <c r="T18" s="15">
        <f t="shared" si="3"/>
        <v>4550.3474180138564</v>
      </c>
      <c r="U18" s="15">
        <f t="shared" si="4"/>
        <v>4107.936886836028</v>
      </c>
      <c r="V18" s="15">
        <f t="shared" si="5"/>
        <v>3728.0321662817555</v>
      </c>
      <c r="W18" s="15">
        <f t="shared" si="6"/>
        <v>3719.2190115473441</v>
      </c>
      <c r="X18" s="15">
        <f t="shared" si="7"/>
        <v>373.44880789418437</v>
      </c>
      <c r="Y18" s="15">
        <f t="shared" si="8"/>
        <v>338.91201511652321</v>
      </c>
    </row>
    <row r="19" spans="1:25">
      <c r="A19" t="s">
        <v>256</v>
      </c>
      <c r="B19" t="s">
        <v>257</v>
      </c>
      <c r="C19" t="s">
        <v>175</v>
      </c>
      <c r="D19">
        <v>56</v>
      </c>
      <c r="E19" s="8">
        <v>56</v>
      </c>
      <c r="F19" s="8">
        <f t="shared" si="0"/>
        <v>21.95</v>
      </c>
      <c r="G19" s="9">
        <f t="shared" si="1"/>
        <v>0.3553530751708428</v>
      </c>
      <c r="H19" s="9">
        <f t="shared" si="2"/>
        <v>0.40091116173120733</v>
      </c>
      <c r="I19" s="8">
        <v>7.8</v>
      </c>
      <c r="J19" s="8">
        <v>1</v>
      </c>
      <c r="K19" s="8">
        <v>13.15</v>
      </c>
      <c r="L19" s="8">
        <v>0</v>
      </c>
      <c r="M19" s="8">
        <v>21.95</v>
      </c>
      <c r="N19" s="6">
        <v>-17843.965</v>
      </c>
      <c r="O19" s="6">
        <v>167542.66500000001</v>
      </c>
      <c r="P19" s="6">
        <v>16503.287</v>
      </c>
      <c r="Q19" s="6">
        <v>44623.724000000002</v>
      </c>
      <c r="R19" s="6">
        <v>212166.389</v>
      </c>
      <c r="S19" s="6">
        <v>194322.424</v>
      </c>
      <c r="T19" s="6">
        <f t="shared" si="3"/>
        <v>3788.6855178571427</v>
      </c>
      <c r="U19" s="6">
        <f t="shared" si="4"/>
        <v>3493.9839642857141</v>
      </c>
      <c r="V19" s="6">
        <f t="shared" si="5"/>
        <v>3175.3417321428569</v>
      </c>
      <c r="W19" s="6">
        <f t="shared" si="6"/>
        <v>2991.8333035714286</v>
      </c>
      <c r="X19" s="6">
        <f t="shared" si="7"/>
        <v>317.63490584415581</v>
      </c>
      <c r="Y19" s="6">
        <f t="shared" si="8"/>
        <v>288.66743019480515</v>
      </c>
    </row>
    <row r="20" spans="1:25">
      <c r="A20" s="12" t="s">
        <v>256</v>
      </c>
      <c r="B20" s="12" t="s">
        <v>257</v>
      </c>
      <c r="C20" s="12" t="s">
        <v>143</v>
      </c>
      <c r="D20" s="12">
        <v>55</v>
      </c>
      <c r="E20" s="13">
        <v>57.375</v>
      </c>
      <c r="F20" s="13">
        <f t="shared" si="0"/>
        <v>11.56</v>
      </c>
      <c r="G20" s="14">
        <f t="shared" si="1"/>
        <v>0.29411764705882348</v>
      </c>
      <c r="H20" s="14">
        <f t="shared" si="2"/>
        <v>0.50432525951557095</v>
      </c>
      <c r="I20" s="13">
        <v>3.4</v>
      </c>
      <c r="J20" s="13">
        <v>2.4300000000000002</v>
      </c>
      <c r="K20" s="13">
        <v>5.73</v>
      </c>
      <c r="L20" s="13">
        <v>1.75</v>
      </c>
      <c r="M20" s="13">
        <v>13.31</v>
      </c>
      <c r="N20" s="15">
        <v>-21137.260999999999</v>
      </c>
      <c r="O20" s="15">
        <v>186436.22399999999</v>
      </c>
      <c r="P20" s="15">
        <v>31208.411</v>
      </c>
      <c r="Q20" s="15">
        <v>68490.652000000002</v>
      </c>
      <c r="R20" s="15">
        <v>254926.87599999999</v>
      </c>
      <c r="S20" s="15">
        <v>233789.61499999999</v>
      </c>
      <c r="T20" s="15">
        <f t="shared" si="3"/>
        <v>4443.1699520697166</v>
      </c>
      <c r="U20" s="15">
        <f t="shared" si="4"/>
        <v>3899.2325054466232</v>
      </c>
      <c r="V20" s="15">
        <f t="shared" si="5"/>
        <v>3530.8270849673204</v>
      </c>
      <c r="W20" s="15">
        <f t="shared" si="6"/>
        <v>3249.4330980392156</v>
      </c>
      <c r="X20" s="15">
        <f t="shared" si="7"/>
        <v>354.4756823133294</v>
      </c>
      <c r="Y20" s="15">
        <f t="shared" si="8"/>
        <v>320.98428045157459</v>
      </c>
    </row>
    <row r="21" spans="1:25">
      <c r="A21" t="s">
        <v>258</v>
      </c>
      <c r="B21" t="s">
        <v>257</v>
      </c>
      <c r="C21" t="s">
        <v>34</v>
      </c>
      <c r="D21">
        <v>59</v>
      </c>
      <c r="E21" s="8">
        <v>61.375</v>
      </c>
      <c r="F21" s="8">
        <f t="shared" si="0"/>
        <v>17</v>
      </c>
      <c r="G21" s="9">
        <f t="shared" si="1"/>
        <v>0.21176470588235294</v>
      </c>
      <c r="H21" s="9">
        <f t="shared" si="2"/>
        <v>0.27058823529411763</v>
      </c>
      <c r="I21" s="8">
        <v>3.6</v>
      </c>
      <c r="J21" s="8">
        <v>1</v>
      </c>
      <c r="K21" s="8">
        <v>12.4</v>
      </c>
      <c r="L21" s="8">
        <v>0.15</v>
      </c>
      <c r="M21" s="8">
        <v>17.149999999999999</v>
      </c>
      <c r="N21" s="6">
        <v>-16767.376</v>
      </c>
      <c r="O21" s="6">
        <v>144418.755</v>
      </c>
      <c r="P21" s="6">
        <v>17449.256000000001</v>
      </c>
      <c r="Q21" s="6">
        <v>46027.108</v>
      </c>
      <c r="R21" s="6">
        <v>190445.86300000001</v>
      </c>
      <c r="S21" s="6">
        <v>173678.48699999999</v>
      </c>
      <c r="T21" s="6">
        <f t="shared" si="3"/>
        <v>3102.9875845213851</v>
      </c>
      <c r="U21" s="6">
        <f t="shared" si="4"/>
        <v>2818.6819877800413</v>
      </c>
      <c r="V21" s="6">
        <f t="shared" si="5"/>
        <v>2545.486452138493</v>
      </c>
      <c r="W21" s="6">
        <f t="shared" si="6"/>
        <v>2353.0550712830959</v>
      </c>
      <c r="X21" s="6">
        <f t="shared" si="7"/>
        <v>256.24381707091283</v>
      </c>
      <c r="Y21" s="6">
        <f t="shared" si="8"/>
        <v>231.40785928531753</v>
      </c>
    </row>
    <row r="22" spans="1:25">
      <c r="A22" s="12" t="s">
        <v>258</v>
      </c>
      <c r="B22" s="12" t="s">
        <v>257</v>
      </c>
      <c r="C22" s="12" t="s">
        <v>53</v>
      </c>
      <c r="D22" s="12">
        <v>59</v>
      </c>
      <c r="E22" s="13">
        <v>61.5</v>
      </c>
      <c r="F22" s="13">
        <f t="shared" si="0"/>
        <v>17.259999999999998</v>
      </c>
      <c r="G22" s="14">
        <f t="shared" si="1"/>
        <v>0.26998841251448441</v>
      </c>
      <c r="H22" s="14">
        <f t="shared" si="2"/>
        <v>0.35689455388180769</v>
      </c>
      <c r="I22" s="13">
        <v>4.66</v>
      </c>
      <c r="J22" s="13">
        <v>1.5</v>
      </c>
      <c r="K22" s="13">
        <v>11.1</v>
      </c>
      <c r="L22" s="13">
        <v>1</v>
      </c>
      <c r="M22" s="13">
        <v>18.02</v>
      </c>
      <c r="N22" s="15">
        <v>-18573.182000000001</v>
      </c>
      <c r="O22" s="15">
        <v>178865.43900000001</v>
      </c>
      <c r="P22" s="15">
        <v>19079.613000000001</v>
      </c>
      <c r="Q22" s="15">
        <v>35309.957000000002</v>
      </c>
      <c r="R22" s="15">
        <v>214175.39600000001</v>
      </c>
      <c r="S22" s="15">
        <v>195602.21400000001</v>
      </c>
      <c r="T22" s="15">
        <f t="shared" si="3"/>
        <v>3482.5267642276426</v>
      </c>
      <c r="U22" s="15">
        <f t="shared" si="4"/>
        <v>3172.2891544715449</v>
      </c>
      <c r="V22" s="15">
        <f t="shared" si="5"/>
        <v>2870.2861951219511</v>
      </c>
      <c r="W22" s="15">
        <f t="shared" si="6"/>
        <v>2908.3811219512199</v>
      </c>
      <c r="X22" s="15">
        <f t="shared" si="7"/>
        <v>288.38992313377679</v>
      </c>
      <c r="Y22" s="15">
        <f t="shared" si="8"/>
        <v>260.93510864745008</v>
      </c>
    </row>
    <row r="23" spans="1:25">
      <c r="A23" t="s">
        <v>258</v>
      </c>
      <c r="B23" t="s">
        <v>257</v>
      </c>
      <c r="C23" t="s">
        <v>221</v>
      </c>
      <c r="D23">
        <v>62</v>
      </c>
      <c r="E23" s="8">
        <v>63.875</v>
      </c>
      <c r="F23" s="8">
        <f t="shared" si="0"/>
        <v>16.689999999999998</v>
      </c>
      <c r="G23" s="9">
        <f t="shared" si="1"/>
        <v>0.1971240263630917</v>
      </c>
      <c r="H23" s="9">
        <f t="shared" si="2"/>
        <v>0.68244457759137223</v>
      </c>
      <c r="I23" s="8">
        <v>3.29</v>
      </c>
      <c r="J23" s="8">
        <v>8.1</v>
      </c>
      <c r="K23" s="8">
        <v>5.3</v>
      </c>
      <c r="L23" s="8">
        <v>0</v>
      </c>
      <c r="M23" s="8">
        <v>16.690000000000001</v>
      </c>
      <c r="N23" s="6">
        <v>-17977.901000000002</v>
      </c>
      <c r="O23" s="6">
        <v>148050.20699999999</v>
      </c>
      <c r="P23" s="6">
        <v>31084.357</v>
      </c>
      <c r="Q23" s="6">
        <v>52927.370999999999</v>
      </c>
      <c r="R23" s="6">
        <v>200977.57800000001</v>
      </c>
      <c r="S23" s="6">
        <v>182999.677</v>
      </c>
      <c r="T23" s="6">
        <f t="shared" si="3"/>
        <v>3146.4200078277886</v>
      </c>
      <c r="U23" s="6">
        <f t="shared" si="4"/>
        <v>2659.7764540117419</v>
      </c>
      <c r="V23" s="6">
        <f t="shared" si="5"/>
        <v>2378.3220352250491</v>
      </c>
      <c r="W23" s="6">
        <f t="shared" si="6"/>
        <v>2317.8114598825832</v>
      </c>
      <c r="X23" s="6">
        <f t="shared" si="7"/>
        <v>241.79785945561289</v>
      </c>
      <c r="Y23" s="6">
        <f t="shared" si="8"/>
        <v>216.21109411136811</v>
      </c>
    </row>
    <row r="24" spans="1:25">
      <c r="A24" s="12" t="s">
        <v>258</v>
      </c>
      <c r="B24" s="12" t="s">
        <v>257</v>
      </c>
      <c r="C24" s="12" t="s">
        <v>95</v>
      </c>
      <c r="D24" s="12">
        <v>63</v>
      </c>
      <c r="E24" s="13">
        <v>66.125</v>
      </c>
      <c r="F24" s="13">
        <f t="shared" si="0"/>
        <v>22.14</v>
      </c>
      <c r="G24" s="14">
        <f t="shared" si="1"/>
        <v>0.3048780487804878</v>
      </c>
      <c r="H24" s="14">
        <f t="shared" si="2"/>
        <v>0.57588075880758804</v>
      </c>
      <c r="I24" s="13">
        <v>6.75</v>
      </c>
      <c r="J24" s="13">
        <v>6</v>
      </c>
      <c r="K24" s="13">
        <v>9.39</v>
      </c>
      <c r="L24" s="13">
        <v>2</v>
      </c>
      <c r="M24" s="13">
        <v>24.14</v>
      </c>
      <c r="N24" s="15">
        <v>-21799.271000000001</v>
      </c>
      <c r="O24" s="15">
        <v>203472.15100000001</v>
      </c>
      <c r="P24" s="15">
        <v>21721.791000000001</v>
      </c>
      <c r="Q24" s="15">
        <v>44021.834999999999</v>
      </c>
      <c r="R24" s="15">
        <v>247493.986</v>
      </c>
      <c r="S24" s="15">
        <v>225694.715</v>
      </c>
      <c r="T24" s="15">
        <f t="shared" si="3"/>
        <v>3742.8202041587901</v>
      </c>
      <c r="U24" s="15">
        <f t="shared" si="4"/>
        <v>3414.3243100189038</v>
      </c>
      <c r="V24" s="15">
        <f t="shared" si="5"/>
        <v>3084.6566956521738</v>
      </c>
      <c r="W24" s="15">
        <f t="shared" si="6"/>
        <v>3077.08356899811</v>
      </c>
      <c r="X24" s="15">
        <f t="shared" si="7"/>
        <v>310.39311909262761</v>
      </c>
      <c r="Y24" s="15">
        <f t="shared" si="8"/>
        <v>280.42333596837943</v>
      </c>
    </row>
    <row r="25" spans="1:25">
      <c r="A25" t="s">
        <v>258</v>
      </c>
      <c r="B25" t="s">
        <v>257</v>
      </c>
      <c r="C25" t="s">
        <v>115</v>
      </c>
      <c r="D25">
        <v>64</v>
      </c>
      <c r="E25" s="8">
        <v>67.125</v>
      </c>
      <c r="F25" s="8">
        <f t="shared" si="0"/>
        <v>17.68</v>
      </c>
      <c r="G25" s="9">
        <f t="shared" si="1"/>
        <v>0.25452488687782804</v>
      </c>
      <c r="H25" s="9">
        <f t="shared" si="2"/>
        <v>0.41289592760180993</v>
      </c>
      <c r="I25" s="8">
        <v>4.5</v>
      </c>
      <c r="J25" s="8">
        <v>2.8</v>
      </c>
      <c r="K25" s="8">
        <v>10.38</v>
      </c>
      <c r="L25" s="8">
        <v>1.5</v>
      </c>
      <c r="M25" s="8">
        <v>19.18</v>
      </c>
      <c r="N25" s="6">
        <v>-19522.442999999999</v>
      </c>
      <c r="O25" s="6">
        <v>156880.43400000001</v>
      </c>
      <c r="P25" s="6">
        <v>24193.558000000001</v>
      </c>
      <c r="Q25" s="6">
        <v>41284.781000000003</v>
      </c>
      <c r="R25" s="6">
        <v>198165.215</v>
      </c>
      <c r="S25" s="6">
        <v>178642.772</v>
      </c>
      <c r="T25" s="6">
        <f t="shared" si="3"/>
        <v>2952.1819739292364</v>
      </c>
      <c r="U25" s="6">
        <f t="shared" si="4"/>
        <v>2591.7565288640599</v>
      </c>
      <c r="V25" s="6">
        <f t="shared" si="5"/>
        <v>2300.9193891992554</v>
      </c>
      <c r="W25" s="6">
        <f t="shared" si="6"/>
        <v>2337.1386815642459</v>
      </c>
      <c r="X25" s="6">
        <f t="shared" si="7"/>
        <v>235.61422989673272</v>
      </c>
      <c r="Y25" s="6">
        <f t="shared" si="8"/>
        <v>209.17448992720503</v>
      </c>
    </row>
    <row r="26" spans="1:25">
      <c r="A26" s="12" t="s">
        <v>258</v>
      </c>
      <c r="B26" s="12" t="s">
        <v>257</v>
      </c>
      <c r="C26" s="12" t="s">
        <v>217</v>
      </c>
      <c r="D26" s="12">
        <v>67</v>
      </c>
      <c r="E26" s="13">
        <v>67.125</v>
      </c>
      <c r="F26" s="13">
        <f t="shared" si="0"/>
        <v>14.37</v>
      </c>
      <c r="G26" s="14">
        <f t="shared" si="1"/>
        <v>0.13917884481558804</v>
      </c>
      <c r="H26" s="14">
        <f t="shared" si="2"/>
        <v>0.40083507306889354</v>
      </c>
      <c r="I26" s="13">
        <v>2</v>
      </c>
      <c r="J26" s="13">
        <v>3.76</v>
      </c>
      <c r="K26" s="13">
        <v>8.61</v>
      </c>
      <c r="L26" s="13">
        <v>0</v>
      </c>
      <c r="M26" s="13">
        <v>14.37</v>
      </c>
      <c r="N26" s="15">
        <v>-20506.751</v>
      </c>
      <c r="O26" s="15">
        <v>171359.38</v>
      </c>
      <c r="P26" s="15">
        <v>14341.925999999999</v>
      </c>
      <c r="Q26" s="15">
        <v>50573.218000000001</v>
      </c>
      <c r="R26" s="15">
        <v>221932.598</v>
      </c>
      <c r="S26" s="15">
        <v>201425.84700000001</v>
      </c>
      <c r="T26" s="15">
        <f t="shared" si="3"/>
        <v>3306.2584432029794</v>
      </c>
      <c r="U26" s="15">
        <f t="shared" si="4"/>
        <v>3092.598465549348</v>
      </c>
      <c r="V26" s="15">
        <f t="shared" si="5"/>
        <v>2787.0975195530727</v>
      </c>
      <c r="W26" s="15">
        <f t="shared" si="6"/>
        <v>2552.8399255121044</v>
      </c>
      <c r="X26" s="15">
        <f t="shared" si="7"/>
        <v>281.14531504994073</v>
      </c>
      <c r="Y26" s="15">
        <f t="shared" si="8"/>
        <v>253.37250177755206</v>
      </c>
    </row>
    <row r="27" spans="1:25">
      <c r="A27" t="s">
        <v>258</v>
      </c>
      <c r="B27" t="s">
        <v>257</v>
      </c>
      <c r="C27" t="s">
        <v>59</v>
      </c>
      <c r="D27">
        <v>66</v>
      </c>
      <c r="E27" s="8">
        <v>69.875</v>
      </c>
      <c r="F27" s="8">
        <f t="shared" si="0"/>
        <v>16.78</v>
      </c>
      <c r="G27" s="9">
        <f t="shared" si="1"/>
        <v>0.40941597139451724</v>
      </c>
      <c r="H27" s="9">
        <f t="shared" si="2"/>
        <v>0.54231227651966618</v>
      </c>
      <c r="I27" s="8">
        <v>6.87</v>
      </c>
      <c r="J27" s="8">
        <v>2.23</v>
      </c>
      <c r="K27" s="8">
        <v>7.68</v>
      </c>
      <c r="L27" s="8">
        <v>1.55</v>
      </c>
      <c r="M27" s="8">
        <v>18.329999999999998</v>
      </c>
      <c r="N27" s="6">
        <v>-20710.875</v>
      </c>
      <c r="O27" s="6">
        <v>170017.79500000001</v>
      </c>
      <c r="P27" s="6">
        <v>18739.560000000001</v>
      </c>
      <c r="Q27" s="6">
        <v>33912.040999999997</v>
      </c>
      <c r="R27" s="6">
        <v>203929.83600000001</v>
      </c>
      <c r="S27" s="6">
        <v>183218.96100000001</v>
      </c>
      <c r="T27" s="6">
        <f t="shared" si="3"/>
        <v>2918.4949695885512</v>
      </c>
      <c r="U27" s="6">
        <f t="shared" si="4"/>
        <v>2650.3080644007159</v>
      </c>
      <c r="V27" s="6">
        <f t="shared" si="5"/>
        <v>2353.9091377459749</v>
      </c>
      <c r="W27" s="6">
        <f t="shared" si="6"/>
        <v>2433.1705903398929</v>
      </c>
      <c r="X27" s="6">
        <f t="shared" si="7"/>
        <v>240.93709676370145</v>
      </c>
      <c r="Y27" s="6">
        <f t="shared" si="8"/>
        <v>213.99173979508862</v>
      </c>
    </row>
    <row r="28" spans="1:25">
      <c r="A28" s="12" t="s">
        <v>258</v>
      </c>
      <c r="B28" s="12" t="s">
        <v>257</v>
      </c>
      <c r="C28" s="12" t="s">
        <v>189</v>
      </c>
      <c r="D28" s="12">
        <v>70</v>
      </c>
      <c r="E28" s="13">
        <v>71</v>
      </c>
      <c r="F28" s="13">
        <f t="shared" si="0"/>
        <v>20.369999999999997</v>
      </c>
      <c r="G28" s="14">
        <f t="shared" si="1"/>
        <v>0.2945508100147276</v>
      </c>
      <c r="H28" s="14">
        <f t="shared" si="2"/>
        <v>0.49091801669121266</v>
      </c>
      <c r="I28" s="13">
        <v>6</v>
      </c>
      <c r="J28" s="13">
        <v>4</v>
      </c>
      <c r="K28" s="13">
        <v>10.37</v>
      </c>
      <c r="L28" s="13">
        <v>2</v>
      </c>
      <c r="M28" s="13">
        <v>22.37</v>
      </c>
      <c r="N28" s="15">
        <v>-19554.269</v>
      </c>
      <c r="O28" s="15">
        <v>197325.25899999999</v>
      </c>
      <c r="P28" s="15">
        <v>21382.65</v>
      </c>
      <c r="Q28" s="15">
        <v>41134.182000000001</v>
      </c>
      <c r="R28" s="15">
        <v>238459.44099999999</v>
      </c>
      <c r="S28" s="15">
        <v>218905.17199999999</v>
      </c>
      <c r="T28" s="15">
        <f t="shared" si="3"/>
        <v>3358.5836760563379</v>
      </c>
      <c r="U28" s="15">
        <f t="shared" si="4"/>
        <v>3057.4195915492955</v>
      </c>
      <c r="V28" s="15">
        <f t="shared" si="5"/>
        <v>2782.007352112676</v>
      </c>
      <c r="W28" s="15">
        <f t="shared" si="6"/>
        <v>2779.2289999999998</v>
      </c>
      <c r="X28" s="15">
        <f t="shared" si="7"/>
        <v>277.94723559539051</v>
      </c>
      <c r="Y28" s="15">
        <f t="shared" si="8"/>
        <v>252.90975928297055</v>
      </c>
    </row>
    <row r="29" spans="1:25">
      <c r="A29" t="s">
        <v>258</v>
      </c>
      <c r="B29" t="s">
        <v>257</v>
      </c>
      <c r="C29" t="s">
        <v>87</v>
      </c>
      <c r="D29">
        <v>70</v>
      </c>
      <c r="E29" s="8">
        <v>72</v>
      </c>
      <c r="F29" s="8">
        <f t="shared" si="0"/>
        <v>22.93</v>
      </c>
      <c r="G29" s="9">
        <f t="shared" si="1"/>
        <v>0.16354121238552116</v>
      </c>
      <c r="H29" s="9">
        <f t="shared" si="2"/>
        <v>0.36851286524204097</v>
      </c>
      <c r="I29" s="8">
        <v>3.75</v>
      </c>
      <c r="J29" s="8">
        <v>4.7</v>
      </c>
      <c r="K29" s="8">
        <v>14.48</v>
      </c>
      <c r="L29" s="8">
        <v>2</v>
      </c>
      <c r="M29" s="8">
        <v>24.93</v>
      </c>
      <c r="N29" s="6">
        <v>-20991.491999999998</v>
      </c>
      <c r="O29" s="6">
        <v>210983.20300000001</v>
      </c>
      <c r="P29" s="6">
        <v>37889.680999999997</v>
      </c>
      <c r="Q29" s="6">
        <v>55552.139000000003</v>
      </c>
      <c r="R29" s="6">
        <v>266535.342</v>
      </c>
      <c r="S29" s="6">
        <v>245543.85</v>
      </c>
      <c r="T29" s="6">
        <f t="shared" si="3"/>
        <v>3701.8797500000001</v>
      </c>
      <c r="U29" s="6">
        <f t="shared" si="4"/>
        <v>3175.6341805555558</v>
      </c>
      <c r="V29" s="6">
        <f t="shared" si="5"/>
        <v>2884.0856805555554</v>
      </c>
      <c r="W29" s="6">
        <f t="shared" si="6"/>
        <v>2930.3222638888892</v>
      </c>
      <c r="X29" s="6">
        <f t="shared" si="7"/>
        <v>288.69401641414146</v>
      </c>
      <c r="Y29" s="6">
        <f t="shared" si="8"/>
        <v>262.18960732323234</v>
      </c>
    </row>
    <row r="30" spans="1:25">
      <c r="A30" s="12" t="s">
        <v>258</v>
      </c>
      <c r="B30" s="12" t="s">
        <v>257</v>
      </c>
      <c r="C30" s="12" t="s">
        <v>134</v>
      </c>
      <c r="D30" s="12">
        <v>70</v>
      </c>
      <c r="E30" s="13">
        <v>72.25</v>
      </c>
      <c r="F30" s="13">
        <f t="shared" si="0"/>
        <v>20.32</v>
      </c>
      <c r="G30" s="14">
        <f t="shared" si="1"/>
        <v>0</v>
      </c>
      <c r="H30" s="14">
        <f t="shared" si="2"/>
        <v>0.75787401574803148</v>
      </c>
      <c r="I30" s="13">
        <v>0</v>
      </c>
      <c r="J30" s="13">
        <v>15.4</v>
      </c>
      <c r="K30" s="13">
        <v>4.92</v>
      </c>
      <c r="L30" s="13">
        <v>0.6</v>
      </c>
      <c r="M30" s="13">
        <v>20.74</v>
      </c>
      <c r="N30" s="15">
        <v>-20069.36</v>
      </c>
      <c r="O30" s="15">
        <v>196569.247</v>
      </c>
      <c r="P30" s="15">
        <v>19734.146000000001</v>
      </c>
      <c r="Q30" s="15">
        <v>46329.311999999998</v>
      </c>
      <c r="R30" s="15">
        <v>242898.55900000001</v>
      </c>
      <c r="S30" s="15">
        <v>222829.19899999999</v>
      </c>
      <c r="T30" s="15">
        <f t="shared" si="3"/>
        <v>3361.9177716262975</v>
      </c>
      <c r="U30" s="15">
        <f t="shared" si="4"/>
        <v>3088.7808027681663</v>
      </c>
      <c r="V30" s="15">
        <f t="shared" si="5"/>
        <v>2811.004193771626</v>
      </c>
      <c r="W30" s="15">
        <f t="shared" si="6"/>
        <v>2720.6816193771629</v>
      </c>
      <c r="X30" s="15">
        <f t="shared" si="7"/>
        <v>280.79825479710604</v>
      </c>
      <c r="Y30" s="15">
        <f t="shared" si="8"/>
        <v>255.54583579742055</v>
      </c>
    </row>
    <row r="31" spans="1:25">
      <c r="A31" t="s">
        <v>258</v>
      </c>
      <c r="B31" t="s">
        <v>257</v>
      </c>
      <c r="C31" t="s">
        <v>132</v>
      </c>
      <c r="D31">
        <v>70</v>
      </c>
      <c r="E31" s="8">
        <v>72.25</v>
      </c>
      <c r="F31" s="8">
        <f t="shared" si="0"/>
        <v>16.8</v>
      </c>
      <c r="G31" s="9">
        <f t="shared" si="1"/>
        <v>0.11904761904761904</v>
      </c>
      <c r="H31" s="9">
        <f t="shared" si="2"/>
        <v>0.11904761904761904</v>
      </c>
      <c r="I31" s="8">
        <v>2</v>
      </c>
      <c r="J31" s="8">
        <v>0</v>
      </c>
      <c r="K31" s="8">
        <v>14.8</v>
      </c>
      <c r="L31" s="8">
        <v>0</v>
      </c>
      <c r="M31" s="8">
        <v>16.8</v>
      </c>
      <c r="N31" s="6">
        <v>-18926.774000000001</v>
      </c>
      <c r="O31" s="6">
        <v>207537.06</v>
      </c>
      <c r="P31" s="6">
        <v>17317.901000000002</v>
      </c>
      <c r="Q31" s="6">
        <v>43068.006999999998</v>
      </c>
      <c r="R31" s="6">
        <v>250605.06700000001</v>
      </c>
      <c r="S31" s="6">
        <v>231678.29300000001</v>
      </c>
      <c r="T31" s="6">
        <f t="shared" si="3"/>
        <v>3468.5822422145329</v>
      </c>
      <c r="U31" s="6">
        <f t="shared" si="4"/>
        <v>3228.8881107266434</v>
      </c>
      <c r="V31" s="6">
        <f t="shared" si="5"/>
        <v>2966.9258408304499</v>
      </c>
      <c r="W31" s="6">
        <f t="shared" si="6"/>
        <v>2872.4852595155708</v>
      </c>
      <c r="X31" s="6">
        <f t="shared" si="7"/>
        <v>293.53528279333119</v>
      </c>
      <c r="Y31" s="6">
        <f t="shared" si="8"/>
        <v>269.72053098458633</v>
      </c>
    </row>
    <row r="32" spans="1:25">
      <c r="A32" s="12" t="s">
        <v>258</v>
      </c>
      <c r="B32" s="12" t="s">
        <v>257</v>
      </c>
      <c r="C32" s="12" t="s">
        <v>88</v>
      </c>
      <c r="D32" s="12">
        <v>71</v>
      </c>
      <c r="E32" s="13">
        <v>72.75</v>
      </c>
      <c r="F32" s="13">
        <f t="shared" si="0"/>
        <v>20.67</v>
      </c>
      <c r="G32" s="14">
        <f t="shared" si="1"/>
        <v>0.23222060957910012</v>
      </c>
      <c r="H32" s="14">
        <f t="shared" si="2"/>
        <v>0.51282051282051277</v>
      </c>
      <c r="I32" s="13">
        <v>4.8</v>
      </c>
      <c r="J32" s="13">
        <v>5.8</v>
      </c>
      <c r="K32" s="13">
        <v>10.07</v>
      </c>
      <c r="L32" s="13">
        <v>2</v>
      </c>
      <c r="M32" s="13">
        <v>22.67</v>
      </c>
      <c r="N32" s="15">
        <v>-20523.417000000001</v>
      </c>
      <c r="O32" s="15">
        <v>196213.538</v>
      </c>
      <c r="P32" s="15">
        <v>19588.969000000001</v>
      </c>
      <c r="Q32" s="15">
        <v>43184.228000000003</v>
      </c>
      <c r="R32" s="15">
        <v>239397.766</v>
      </c>
      <c r="S32" s="15">
        <v>218874.34899999999</v>
      </c>
      <c r="T32" s="15">
        <f t="shared" si="3"/>
        <v>3290.6909415807559</v>
      </c>
      <c r="U32" s="15">
        <f t="shared" si="4"/>
        <v>3021.4267628865978</v>
      </c>
      <c r="V32" s="15">
        <f t="shared" si="5"/>
        <v>2739.3179381443297</v>
      </c>
      <c r="W32" s="15">
        <f t="shared" si="6"/>
        <v>2697.0933058419246</v>
      </c>
      <c r="X32" s="15">
        <f t="shared" si="7"/>
        <v>274.67516026241799</v>
      </c>
      <c r="Y32" s="15">
        <f t="shared" si="8"/>
        <v>249.02890346766634</v>
      </c>
    </row>
    <row r="33" spans="1:25">
      <c r="A33" t="s">
        <v>258</v>
      </c>
      <c r="B33" t="s">
        <v>257</v>
      </c>
      <c r="C33" t="s">
        <v>68</v>
      </c>
      <c r="D33">
        <v>71</v>
      </c>
      <c r="E33" s="8">
        <v>73.375</v>
      </c>
      <c r="F33" s="8">
        <f t="shared" si="0"/>
        <v>20.71</v>
      </c>
      <c r="G33" s="9">
        <f t="shared" si="1"/>
        <v>0.24142926122646063</v>
      </c>
      <c r="H33" s="9">
        <f t="shared" si="2"/>
        <v>0.53114437469821341</v>
      </c>
      <c r="I33" s="8">
        <v>5</v>
      </c>
      <c r="J33" s="8">
        <v>6</v>
      </c>
      <c r="K33" s="8">
        <v>9.7100000000000009</v>
      </c>
      <c r="L33" s="8">
        <v>0</v>
      </c>
      <c r="M33" s="8">
        <v>20.71</v>
      </c>
      <c r="N33" s="6">
        <v>-20065.252</v>
      </c>
      <c r="O33" s="6">
        <v>190765.55</v>
      </c>
      <c r="P33" s="6">
        <v>17519.473000000002</v>
      </c>
      <c r="Q33" s="6">
        <v>49659.79</v>
      </c>
      <c r="R33" s="6">
        <v>240425.34</v>
      </c>
      <c r="S33" s="6">
        <v>220360.08799999999</v>
      </c>
      <c r="T33" s="6">
        <f t="shared" si="3"/>
        <v>3276.6656218057919</v>
      </c>
      <c r="U33" s="6">
        <f t="shared" si="4"/>
        <v>3037.8993798977854</v>
      </c>
      <c r="V33" s="6">
        <f t="shared" si="5"/>
        <v>2764.4376831345826</v>
      </c>
      <c r="W33" s="6">
        <f t="shared" si="6"/>
        <v>2599.8712095400338</v>
      </c>
      <c r="X33" s="6">
        <f t="shared" si="7"/>
        <v>276.17267089979867</v>
      </c>
      <c r="Y33" s="6">
        <f t="shared" si="8"/>
        <v>251.3125166485984</v>
      </c>
    </row>
    <row r="34" spans="1:25">
      <c r="A34" s="12" t="s">
        <v>258</v>
      </c>
      <c r="B34" s="12" t="s">
        <v>257</v>
      </c>
      <c r="C34" s="12" t="s">
        <v>71</v>
      </c>
      <c r="D34" s="12">
        <v>70</v>
      </c>
      <c r="E34" s="13">
        <v>74.125</v>
      </c>
      <c r="F34" s="13">
        <f t="shared" si="0"/>
        <v>19.88</v>
      </c>
      <c r="G34" s="14">
        <f t="shared" si="1"/>
        <v>0.37122736418511065</v>
      </c>
      <c r="H34" s="14">
        <f t="shared" si="2"/>
        <v>0.54476861167002011</v>
      </c>
      <c r="I34" s="13">
        <v>7.38</v>
      </c>
      <c r="J34" s="13">
        <v>3.45</v>
      </c>
      <c r="K34" s="13">
        <v>9.0500000000000007</v>
      </c>
      <c r="L34" s="13">
        <v>0</v>
      </c>
      <c r="M34" s="13">
        <v>19.88</v>
      </c>
      <c r="N34" s="15">
        <v>-22889.469000000001</v>
      </c>
      <c r="O34" s="15">
        <v>178368.989</v>
      </c>
      <c r="P34" s="15">
        <v>16934.893</v>
      </c>
      <c r="Q34" s="15">
        <v>46527.790999999997</v>
      </c>
      <c r="R34" s="15">
        <v>224896.78</v>
      </c>
      <c r="S34" s="15">
        <v>202007.31099999999</v>
      </c>
      <c r="T34" s="15">
        <f t="shared" si="3"/>
        <v>3034.0206408094436</v>
      </c>
      <c r="U34" s="15">
        <f t="shared" si="4"/>
        <v>2805.5566543001682</v>
      </c>
      <c r="V34" s="15">
        <f t="shared" si="5"/>
        <v>2496.7611197301853</v>
      </c>
      <c r="W34" s="15">
        <f t="shared" si="6"/>
        <v>2406.3270016863407</v>
      </c>
      <c r="X34" s="15">
        <f t="shared" si="7"/>
        <v>255.05060493637893</v>
      </c>
      <c r="Y34" s="15">
        <f t="shared" si="8"/>
        <v>226.97828361183502</v>
      </c>
    </row>
    <row r="35" spans="1:25">
      <c r="A35" t="s">
        <v>258</v>
      </c>
      <c r="B35" t="s">
        <v>257</v>
      </c>
      <c r="C35" t="s">
        <v>185</v>
      </c>
      <c r="D35">
        <v>73</v>
      </c>
      <c r="E35" s="8">
        <v>74.25</v>
      </c>
      <c r="F35" s="8">
        <f t="shared" si="0"/>
        <v>25.43</v>
      </c>
      <c r="G35" s="9">
        <f t="shared" si="1"/>
        <v>0.25560361777428237</v>
      </c>
      <c r="H35" s="9">
        <f t="shared" si="2"/>
        <v>0.65473849783720006</v>
      </c>
      <c r="I35" s="8">
        <v>6.5</v>
      </c>
      <c r="J35" s="8">
        <v>10.15</v>
      </c>
      <c r="K35" s="8">
        <v>8.7799999999999994</v>
      </c>
      <c r="L35" s="8">
        <v>2</v>
      </c>
      <c r="M35" s="8">
        <v>27.43</v>
      </c>
      <c r="N35" s="6">
        <v>-22544.436000000002</v>
      </c>
      <c r="O35" s="6">
        <v>322886.20500000002</v>
      </c>
      <c r="P35" s="6">
        <v>26320.433000000001</v>
      </c>
      <c r="Q35" s="6">
        <v>80453.423999999999</v>
      </c>
      <c r="R35" s="6">
        <v>403339.62900000002</v>
      </c>
      <c r="S35" s="6">
        <v>380795.19300000003</v>
      </c>
      <c r="T35" s="6">
        <f t="shared" si="3"/>
        <v>5432.1835555555554</v>
      </c>
      <c r="U35" s="6">
        <f t="shared" si="4"/>
        <v>5077.6996094276092</v>
      </c>
      <c r="V35" s="6">
        <f t="shared" si="5"/>
        <v>4774.0708417508422</v>
      </c>
      <c r="W35" s="6">
        <f t="shared" si="6"/>
        <v>4348.6357575757575</v>
      </c>
      <c r="X35" s="6">
        <f t="shared" si="7"/>
        <v>461.60905540250991</v>
      </c>
      <c r="Y35" s="6">
        <f t="shared" si="8"/>
        <v>434.00644015916748</v>
      </c>
    </row>
    <row r="36" spans="1:25">
      <c r="A36" s="12" t="s">
        <v>258</v>
      </c>
      <c r="B36" s="12" t="s">
        <v>257</v>
      </c>
      <c r="C36" s="12" t="s">
        <v>83</v>
      </c>
      <c r="D36" s="12">
        <v>76</v>
      </c>
      <c r="E36" s="13">
        <v>75.125</v>
      </c>
      <c r="F36" s="13">
        <f t="shared" si="0"/>
        <v>21.25</v>
      </c>
      <c r="G36" s="14">
        <f t="shared" si="1"/>
        <v>0.17647058823529413</v>
      </c>
      <c r="H36" s="14">
        <f t="shared" si="2"/>
        <v>0.33411764705882352</v>
      </c>
      <c r="I36" s="13">
        <v>3.75</v>
      </c>
      <c r="J36" s="13">
        <v>3.35</v>
      </c>
      <c r="K36" s="13">
        <v>14.15</v>
      </c>
      <c r="L36" s="13">
        <v>0</v>
      </c>
      <c r="M36" s="13">
        <v>21.25</v>
      </c>
      <c r="N36" s="15">
        <v>-20790.633000000002</v>
      </c>
      <c r="O36" s="15">
        <v>164351.88500000001</v>
      </c>
      <c r="P36" s="15">
        <v>17223.775000000001</v>
      </c>
      <c r="Q36" s="15">
        <v>47053.811999999998</v>
      </c>
      <c r="R36" s="15">
        <v>211405.69699999999</v>
      </c>
      <c r="S36" s="15">
        <v>190615.06400000001</v>
      </c>
      <c r="T36" s="15">
        <f t="shared" si="3"/>
        <v>2814.0525391014971</v>
      </c>
      <c r="U36" s="15">
        <f t="shared" si="4"/>
        <v>2584.7843194675538</v>
      </c>
      <c r="V36" s="15">
        <f t="shared" si="5"/>
        <v>2308.0371247920134</v>
      </c>
      <c r="W36" s="15">
        <f t="shared" si="6"/>
        <v>2187.7122795341102</v>
      </c>
      <c r="X36" s="15">
        <f t="shared" si="7"/>
        <v>234.98039267886853</v>
      </c>
      <c r="Y36" s="15">
        <f t="shared" si="8"/>
        <v>209.82155679927394</v>
      </c>
    </row>
    <row r="37" spans="1:25">
      <c r="A37" t="s">
        <v>258</v>
      </c>
      <c r="B37" t="s">
        <v>257</v>
      </c>
      <c r="C37" t="s">
        <v>163</v>
      </c>
      <c r="D37">
        <v>75</v>
      </c>
      <c r="E37" s="8">
        <v>75.5</v>
      </c>
      <c r="F37" s="8">
        <f t="shared" si="0"/>
        <v>21.3</v>
      </c>
      <c r="G37" s="9">
        <f t="shared" si="1"/>
        <v>9.3896713615023469E-2</v>
      </c>
      <c r="H37" s="9">
        <f t="shared" si="2"/>
        <v>0.41784037558685444</v>
      </c>
      <c r="I37" s="8">
        <v>2</v>
      </c>
      <c r="J37" s="8">
        <v>6.9</v>
      </c>
      <c r="K37" s="8">
        <v>12.4</v>
      </c>
      <c r="L37" s="8">
        <v>0</v>
      </c>
      <c r="M37" s="8">
        <v>21.3</v>
      </c>
      <c r="N37" s="6">
        <v>-21228.652999999998</v>
      </c>
      <c r="O37" s="6">
        <v>199487.038</v>
      </c>
      <c r="P37" s="6">
        <v>17365.456999999999</v>
      </c>
      <c r="Q37" s="6">
        <v>51078.947999999997</v>
      </c>
      <c r="R37" s="6">
        <v>250565.986</v>
      </c>
      <c r="S37" s="6">
        <v>229337.33300000001</v>
      </c>
      <c r="T37" s="6">
        <f t="shared" si="3"/>
        <v>3318.7547814569539</v>
      </c>
      <c r="U37" s="6">
        <f t="shared" si="4"/>
        <v>3088.7487284768213</v>
      </c>
      <c r="V37" s="6">
        <f t="shared" si="5"/>
        <v>2807.5745165562917</v>
      </c>
      <c r="W37" s="6">
        <f t="shared" si="6"/>
        <v>2642.2124238410597</v>
      </c>
      <c r="X37" s="6">
        <f t="shared" si="7"/>
        <v>280.79533895243827</v>
      </c>
      <c r="Y37" s="6">
        <f t="shared" si="8"/>
        <v>255.23404695966289</v>
      </c>
    </row>
    <row r="38" spans="1:25">
      <c r="A38" s="12" t="s">
        <v>258</v>
      </c>
      <c r="B38" s="12" t="s">
        <v>257</v>
      </c>
      <c r="C38" s="12" t="s">
        <v>203</v>
      </c>
      <c r="D38" s="12">
        <v>76</v>
      </c>
      <c r="E38" s="13">
        <v>75.5</v>
      </c>
      <c r="F38" s="13">
        <f t="shared" si="0"/>
        <v>23.3</v>
      </c>
      <c r="G38" s="14">
        <f t="shared" si="1"/>
        <v>0.36480686695278969</v>
      </c>
      <c r="H38" s="14">
        <f t="shared" si="2"/>
        <v>0.52789699570815452</v>
      </c>
      <c r="I38" s="13">
        <v>8.5</v>
      </c>
      <c r="J38" s="13">
        <v>3.8</v>
      </c>
      <c r="K38" s="13">
        <v>11</v>
      </c>
      <c r="L38" s="13">
        <v>2</v>
      </c>
      <c r="M38" s="13">
        <v>25.3</v>
      </c>
      <c r="N38" s="15">
        <v>-21889.022000000001</v>
      </c>
      <c r="O38" s="15">
        <v>236320.77</v>
      </c>
      <c r="P38" s="15">
        <v>23969.83</v>
      </c>
      <c r="Q38" s="15">
        <v>46704.97</v>
      </c>
      <c r="R38" s="15">
        <v>283025.74</v>
      </c>
      <c r="S38" s="15">
        <v>261136.71799999999</v>
      </c>
      <c r="T38" s="15">
        <f t="shared" si="3"/>
        <v>3748.6852980132448</v>
      </c>
      <c r="U38" s="15">
        <f t="shared" si="4"/>
        <v>3431.2041059602648</v>
      </c>
      <c r="V38" s="15">
        <f t="shared" si="5"/>
        <v>3141.2832847682116</v>
      </c>
      <c r="W38" s="15">
        <f t="shared" si="6"/>
        <v>3130.0764238410593</v>
      </c>
      <c r="X38" s="15">
        <f t="shared" si="7"/>
        <v>311.9276459963877</v>
      </c>
      <c r="Y38" s="15">
        <f t="shared" si="8"/>
        <v>285.57120770620105</v>
      </c>
    </row>
    <row r="39" spans="1:25">
      <c r="A39" t="s">
        <v>258</v>
      </c>
      <c r="B39" t="s">
        <v>257</v>
      </c>
      <c r="C39" t="s">
        <v>19</v>
      </c>
      <c r="D39">
        <v>74</v>
      </c>
      <c r="E39" s="8">
        <v>76</v>
      </c>
      <c r="F39" s="8">
        <f t="shared" si="0"/>
        <v>20.84</v>
      </c>
      <c r="G39" s="9">
        <f t="shared" si="1"/>
        <v>0.37428023032629559</v>
      </c>
      <c r="H39" s="9">
        <f t="shared" si="2"/>
        <v>0.51823416506717856</v>
      </c>
      <c r="I39" s="8">
        <v>7.8</v>
      </c>
      <c r="J39" s="8">
        <v>3</v>
      </c>
      <c r="K39" s="8">
        <v>10.039999999999999</v>
      </c>
      <c r="L39" s="8">
        <v>1.88</v>
      </c>
      <c r="M39" s="8">
        <v>22.72</v>
      </c>
      <c r="N39" s="6">
        <v>-23590.183000000001</v>
      </c>
      <c r="O39" s="6">
        <v>207404.09400000001</v>
      </c>
      <c r="P39" s="6">
        <v>20950.273000000001</v>
      </c>
      <c r="Q39" s="6">
        <v>42330.527999999998</v>
      </c>
      <c r="R39" s="6">
        <v>249734.622</v>
      </c>
      <c r="S39" s="6">
        <v>226144.43900000001</v>
      </c>
      <c r="T39" s="6">
        <f t="shared" si="3"/>
        <v>3285.9818684210527</v>
      </c>
      <c r="U39" s="6">
        <f t="shared" si="4"/>
        <v>3010.320381578947</v>
      </c>
      <c r="V39" s="6">
        <f t="shared" si="5"/>
        <v>2699.9232368421058</v>
      </c>
      <c r="W39" s="6">
        <f t="shared" si="6"/>
        <v>2729.0012368421053</v>
      </c>
      <c r="X39" s="6">
        <f t="shared" si="7"/>
        <v>273.66548923444975</v>
      </c>
      <c r="Y39" s="6">
        <f t="shared" si="8"/>
        <v>245.44756698564598</v>
      </c>
    </row>
    <row r="40" spans="1:25">
      <c r="A40" s="12" t="s">
        <v>258</v>
      </c>
      <c r="B40" s="12" t="s">
        <v>257</v>
      </c>
      <c r="C40" s="12" t="s">
        <v>156</v>
      </c>
      <c r="D40" s="12">
        <v>76</v>
      </c>
      <c r="E40" s="13">
        <v>79.375</v>
      </c>
      <c r="F40" s="13">
        <f t="shared" si="0"/>
        <v>25.03</v>
      </c>
      <c r="G40" s="14">
        <f t="shared" si="1"/>
        <v>0.33479824210946868</v>
      </c>
      <c r="H40" s="14">
        <f t="shared" si="2"/>
        <v>0.37355173791450264</v>
      </c>
      <c r="I40" s="13">
        <v>8.3800000000000008</v>
      </c>
      <c r="J40" s="13">
        <v>0.97</v>
      </c>
      <c r="K40" s="13">
        <v>15.68</v>
      </c>
      <c r="L40" s="13">
        <v>1</v>
      </c>
      <c r="M40" s="13">
        <v>26.03</v>
      </c>
      <c r="N40" s="15">
        <v>-23424.798999999999</v>
      </c>
      <c r="O40" s="15">
        <v>230882.90599999999</v>
      </c>
      <c r="P40" s="15">
        <v>18241.681</v>
      </c>
      <c r="Q40" s="15">
        <v>42962.481</v>
      </c>
      <c r="R40" s="15">
        <v>273845.38699999999</v>
      </c>
      <c r="S40" s="15">
        <v>250420.58799999999</v>
      </c>
      <c r="T40" s="15">
        <f t="shared" si="3"/>
        <v>3450.020623622047</v>
      </c>
      <c r="U40" s="15">
        <f t="shared" si="4"/>
        <v>3220.2041700787399</v>
      </c>
      <c r="V40" s="15">
        <f t="shared" si="5"/>
        <v>2925.0885921259842</v>
      </c>
      <c r="W40" s="15">
        <f t="shared" si="6"/>
        <v>2908.7610204724406</v>
      </c>
      <c r="X40" s="15">
        <f t="shared" si="7"/>
        <v>292.74583364352179</v>
      </c>
      <c r="Y40" s="15">
        <f t="shared" si="8"/>
        <v>265.91714473872582</v>
      </c>
    </row>
    <row r="41" spans="1:25">
      <c r="A41" t="s">
        <v>258</v>
      </c>
      <c r="B41" t="s">
        <v>257</v>
      </c>
      <c r="C41" t="s">
        <v>172</v>
      </c>
      <c r="D41">
        <v>78</v>
      </c>
      <c r="E41" s="8">
        <v>80.25</v>
      </c>
      <c r="F41" s="8">
        <f t="shared" si="0"/>
        <v>23.849999999999998</v>
      </c>
      <c r="G41" s="9">
        <f t="shared" si="1"/>
        <v>0.30188679245283023</v>
      </c>
      <c r="H41" s="9">
        <f t="shared" si="2"/>
        <v>0.62767295597484274</v>
      </c>
      <c r="I41" s="8">
        <v>7.2</v>
      </c>
      <c r="J41" s="8">
        <v>7.77</v>
      </c>
      <c r="K41" s="8">
        <v>8.8800000000000008</v>
      </c>
      <c r="L41" s="8">
        <v>0</v>
      </c>
      <c r="M41" s="8">
        <v>23.85</v>
      </c>
      <c r="N41" s="6">
        <v>-22563.71</v>
      </c>
      <c r="O41" s="6">
        <v>205580.25</v>
      </c>
      <c r="P41" s="6">
        <v>23550.952000000001</v>
      </c>
      <c r="Q41" s="6">
        <v>47051.29</v>
      </c>
      <c r="R41" s="6">
        <v>252631.54</v>
      </c>
      <c r="S41" s="6">
        <v>230067.83</v>
      </c>
      <c r="T41" s="6">
        <f t="shared" si="3"/>
        <v>3148.056573208723</v>
      </c>
      <c r="U41" s="6">
        <f t="shared" si="4"/>
        <v>2854.5867663551403</v>
      </c>
      <c r="V41" s="6">
        <f t="shared" si="5"/>
        <v>2573.4190404984424</v>
      </c>
      <c r="W41" s="6">
        <f t="shared" si="6"/>
        <v>2561.7476635514017</v>
      </c>
      <c r="X41" s="6">
        <f t="shared" si="7"/>
        <v>259.50788785046728</v>
      </c>
      <c r="Y41" s="6">
        <f t="shared" si="8"/>
        <v>233.94718549985839</v>
      </c>
    </row>
    <row r="42" spans="1:25">
      <c r="A42" s="12" t="s">
        <v>258</v>
      </c>
      <c r="B42" s="12" t="s">
        <v>257</v>
      </c>
      <c r="C42" s="12" t="s">
        <v>161</v>
      </c>
      <c r="D42" s="12">
        <v>78</v>
      </c>
      <c r="E42" s="13">
        <v>81.125</v>
      </c>
      <c r="F42" s="13">
        <f t="shared" si="0"/>
        <v>30.900000000000002</v>
      </c>
      <c r="G42" s="14">
        <f t="shared" si="1"/>
        <v>0.1941747572815534</v>
      </c>
      <c r="H42" s="14">
        <f t="shared" si="2"/>
        <v>0.27443365695792882</v>
      </c>
      <c r="I42" s="13">
        <v>6</v>
      </c>
      <c r="J42" s="13">
        <v>2.48</v>
      </c>
      <c r="K42" s="13">
        <v>22.42</v>
      </c>
      <c r="L42" s="13">
        <v>2</v>
      </c>
      <c r="M42" s="13">
        <v>32.9</v>
      </c>
      <c r="N42" s="15">
        <v>-23036.23</v>
      </c>
      <c r="O42" s="15">
        <v>275804.72499999998</v>
      </c>
      <c r="P42" s="15">
        <v>32410.767</v>
      </c>
      <c r="Q42" s="15">
        <v>54988.534</v>
      </c>
      <c r="R42" s="15">
        <v>330793.25900000002</v>
      </c>
      <c r="S42" s="15">
        <v>307757.02899999998</v>
      </c>
      <c r="T42" s="15">
        <f t="shared" si="3"/>
        <v>4077.5748412942989</v>
      </c>
      <c r="U42" s="15">
        <f t="shared" si="4"/>
        <v>3678.0584530046231</v>
      </c>
      <c r="V42" s="15">
        <f t="shared" si="5"/>
        <v>3394.098761171032</v>
      </c>
      <c r="W42" s="15">
        <f t="shared" si="6"/>
        <v>3399.7500770416023</v>
      </c>
      <c r="X42" s="15">
        <f t="shared" si="7"/>
        <v>334.36895027314756</v>
      </c>
      <c r="Y42" s="15">
        <f t="shared" si="8"/>
        <v>308.55443283373017</v>
      </c>
    </row>
    <row r="43" spans="1:25">
      <c r="A43" t="s">
        <v>258</v>
      </c>
      <c r="B43" t="s">
        <v>257</v>
      </c>
      <c r="C43" t="s">
        <v>30</v>
      </c>
      <c r="D43">
        <v>81</v>
      </c>
      <c r="E43" s="8">
        <v>83.875</v>
      </c>
      <c r="F43" s="8">
        <f t="shared" si="0"/>
        <v>22.65</v>
      </c>
      <c r="G43" s="9">
        <f t="shared" si="1"/>
        <v>0.19205298013245034</v>
      </c>
      <c r="H43" s="9">
        <f t="shared" si="2"/>
        <v>0.71302428256070638</v>
      </c>
      <c r="I43" s="8">
        <v>4.3499999999999996</v>
      </c>
      <c r="J43" s="8">
        <v>11.8</v>
      </c>
      <c r="K43" s="8">
        <v>6.5</v>
      </c>
      <c r="L43" s="8">
        <v>0</v>
      </c>
      <c r="M43" s="8">
        <v>22.59</v>
      </c>
      <c r="N43" s="6">
        <v>-23739.874</v>
      </c>
      <c r="O43" s="6">
        <v>213897.554</v>
      </c>
      <c r="P43" s="6">
        <v>31598.31</v>
      </c>
      <c r="Q43" s="6">
        <v>63572.194000000003</v>
      </c>
      <c r="R43" s="6">
        <v>277469.74800000002</v>
      </c>
      <c r="S43" s="6">
        <v>253729.87400000001</v>
      </c>
      <c r="T43" s="6">
        <f t="shared" si="3"/>
        <v>3308.1341043219077</v>
      </c>
      <c r="U43" s="6">
        <f t="shared" si="4"/>
        <v>2931.4031356184801</v>
      </c>
      <c r="V43" s="6">
        <f t="shared" si="5"/>
        <v>2648.3643994038748</v>
      </c>
      <c r="W43" s="6">
        <f t="shared" si="6"/>
        <v>2550.1943845007454</v>
      </c>
      <c r="X43" s="6">
        <f t="shared" si="7"/>
        <v>266.49119414713454</v>
      </c>
      <c r="Y43" s="6">
        <f t="shared" si="8"/>
        <v>240.7603999458068</v>
      </c>
    </row>
    <row r="44" spans="1:25">
      <c r="A44" s="12" t="s">
        <v>258</v>
      </c>
      <c r="B44" s="12" t="s">
        <v>257</v>
      </c>
      <c r="C44" s="12" t="s">
        <v>177</v>
      </c>
      <c r="D44" s="12">
        <v>83</v>
      </c>
      <c r="E44" s="13">
        <v>86.25</v>
      </c>
      <c r="F44" s="13">
        <f t="shared" si="0"/>
        <v>22.1</v>
      </c>
      <c r="G44" s="14">
        <f t="shared" si="1"/>
        <v>0.42533936651583709</v>
      </c>
      <c r="H44" s="14">
        <f t="shared" si="2"/>
        <v>0.57013574660633481</v>
      </c>
      <c r="I44" s="13">
        <v>9.4</v>
      </c>
      <c r="J44" s="13">
        <v>3.2</v>
      </c>
      <c r="K44" s="13">
        <v>9.5</v>
      </c>
      <c r="L44" s="13">
        <v>0</v>
      </c>
      <c r="M44" s="13">
        <v>21.6</v>
      </c>
      <c r="N44" s="15">
        <v>-20673.123</v>
      </c>
      <c r="O44" s="15">
        <v>184320.96</v>
      </c>
      <c r="P44" s="15">
        <v>23730.75</v>
      </c>
      <c r="Q44" s="15">
        <v>53649.398000000001</v>
      </c>
      <c r="R44" s="15">
        <v>237970.35800000001</v>
      </c>
      <c r="S44" s="15">
        <v>217297.23499999999</v>
      </c>
      <c r="T44" s="15">
        <f t="shared" si="3"/>
        <v>2759.0766144927538</v>
      </c>
      <c r="U44" s="15">
        <f t="shared" si="4"/>
        <v>2483.9374840579712</v>
      </c>
      <c r="V44" s="15">
        <f t="shared" si="5"/>
        <v>2244.2491014492753</v>
      </c>
      <c r="W44" s="15">
        <f t="shared" si="6"/>
        <v>2137.054608695652</v>
      </c>
      <c r="X44" s="15">
        <f t="shared" si="7"/>
        <v>225.81249855072465</v>
      </c>
      <c r="Y44" s="15">
        <f t="shared" si="8"/>
        <v>204.02264558629776</v>
      </c>
    </row>
    <row r="45" spans="1:25">
      <c r="A45" t="s">
        <v>258</v>
      </c>
      <c r="B45" t="s">
        <v>257</v>
      </c>
      <c r="C45" t="s">
        <v>148</v>
      </c>
      <c r="D45">
        <v>83</v>
      </c>
      <c r="E45" s="8">
        <v>86.625</v>
      </c>
      <c r="F45" s="8">
        <f t="shared" si="0"/>
        <v>27.799999999999997</v>
      </c>
      <c r="G45" s="9">
        <f t="shared" si="1"/>
        <v>0.2669064748201439</v>
      </c>
      <c r="H45" s="9">
        <f t="shared" si="2"/>
        <v>0.45683453237410077</v>
      </c>
      <c r="I45" s="8">
        <v>7.42</v>
      </c>
      <c r="J45" s="8">
        <v>5.28</v>
      </c>
      <c r="K45" s="8">
        <v>15.1</v>
      </c>
      <c r="L45" s="8">
        <v>2</v>
      </c>
      <c r="M45" s="8">
        <v>29.8</v>
      </c>
      <c r="N45" s="6">
        <v>-24157.704000000002</v>
      </c>
      <c r="O45" s="6">
        <v>231894.71900000001</v>
      </c>
      <c r="P45" s="6">
        <v>19180.592000000001</v>
      </c>
      <c r="Q45" s="6">
        <v>39578.160000000003</v>
      </c>
      <c r="R45" s="6">
        <v>271472.87900000002</v>
      </c>
      <c r="S45" s="6">
        <v>247315.17499999999</v>
      </c>
      <c r="T45" s="6">
        <f t="shared" si="3"/>
        <v>3133.8860490620491</v>
      </c>
      <c r="U45" s="6">
        <f t="shared" si="4"/>
        <v>2912.4650735930736</v>
      </c>
      <c r="V45" s="6">
        <f t="shared" si="5"/>
        <v>2633.5882597402597</v>
      </c>
      <c r="W45" s="6">
        <f t="shared" si="6"/>
        <v>2676.9953131313132</v>
      </c>
      <c r="X45" s="6">
        <f t="shared" si="7"/>
        <v>264.7695521448249</v>
      </c>
      <c r="Y45" s="6">
        <f t="shared" si="8"/>
        <v>239.4171145218418</v>
      </c>
    </row>
    <row r="46" spans="1:25">
      <c r="A46" s="12" t="s">
        <v>258</v>
      </c>
      <c r="B46" s="12" t="s">
        <v>257</v>
      </c>
      <c r="C46" s="12" t="s">
        <v>93</v>
      </c>
      <c r="D46" s="12">
        <v>83</v>
      </c>
      <c r="E46" s="13">
        <v>86.75</v>
      </c>
      <c r="F46" s="13">
        <f t="shared" si="0"/>
        <v>23.33</v>
      </c>
      <c r="G46" s="14">
        <f t="shared" si="1"/>
        <v>0.27861123017573941</v>
      </c>
      <c r="H46" s="14">
        <f t="shared" si="2"/>
        <v>0.64209172738962716</v>
      </c>
      <c r="I46" s="13">
        <v>6.5</v>
      </c>
      <c r="J46" s="13">
        <v>8.48</v>
      </c>
      <c r="K46" s="13">
        <v>8.35</v>
      </c>
      <c r="L46" s="13">
        <v>1</v>
      </c>
      <c r="M46" s="13">
        <v>23.83</v>
      </c>
      <c r="N46" s="15">
        <v>-24440.142</v>
      </c>
      <c r="O46" s="15">
        <v>218343.717</v>
      </c>
      <c r="P46" s="15">
        <v>18890.824000000001</v>
      </c>
      <c r="Q46" s="15">
        <v>38512</v>
      </c>
      <c r="R46" s="15">
        <v>256855.717</v>
      </c>
      <c r="S46" s="15">
        <v>232415.57500000001</v>
      </c>
      <c r="T46" s="15">
        <f t="shared" si="3"/>
        <v>2960.8728184438041</v>
      </c>
      <c r="U46" s="15">
        <f t="shared" si="4"/>
        <v>2743.111158501441</v>
      </c>
      <c r="V46" s="15">
        <f t="shared" si="5"/>
        <v>2461.380414985591</v>
      </c>
      <c r="W46" s="15">
        <f t="shared" si="6"/>
        <v>2516.9304553314123</v>
      </c>
      <c r="X46" s="15">
        <f t="shared" si="7"/>
        <v>249.37374168194918</v>
      </c>
      <c r="Y46" s="15">
        <f t="shared" si="8"/>
        <v>223.76185590778098</v>
      </c>
    </row>
    <row r="47" spans="1:25">
      <c r="A47" t="s">
        <v>259</v>
      </c>
      <c r="B47" t="s">
        <v>257</v>
      </c>
      <c r="C47" t="s">
        <v>91</v>
      </c>
      <c r="D47">
        <v>89</v>
      </c>
      <c r="E47" s="8">
        <v>90.625</v>
      </c>
      <c r="F47" s="8">
        <f t="shared" si="0"/>
        <v>25.91</v>
      </c>
      <c r="G47" s="9">
        <f t="shared" si="1"/>
        <v>0.21111539945966806</v>
      </c>
      <c r="H47" s="9">
        <f t="shared" si="2"/>
        <v>0.36318023928984949</v>
      </c>
      <c r="I47" s="8">
        <v>5.47</v>
      </c>
      <c r="J47" s="8">
        <v>3.94</v>
      </c>
      <c r="K47" s="8">
        <v>16.5</v>
      </c>
      <c r="L47" s="8">
        <v>2.2000000000000002</v>
      </c>
      <c r="M47" s="8">
        <v>28.11</v>
      </c>
      <c r="N47" s="6">
        <v>-25995.123</v>
      </c>
      <c r="O47" s="6">
        <v>234947.682</v>
      </c>
      <c r="P47" s="6">
        <v>29234.253000000001</v>
      </c>
      <c r="Q47" s="6">
        <v>56910.582999999999</v>
      </c>
      <c r="R47" s="6">
        <v>291858.26500000001</v>
      </c>
      <c r="S47" s="6">
        <v>265863.14199999999</v>
      </c>
      <c r="T47" s="6">
        <f t="shared" si="3"/>
        <v>3220.5049931034482</v>
      </c>
      <c r="U47" s="6">
        <f t="shared" si="4"/>
        <v>2897.920132413793</v>
      </c>
      <c r="V47" s="6">
        <f t="shared" si="5"/>
        <v>2611.0773958620689</v>
      </c>
      <c r="W47" s="6">
        <f t="shared" si="6"/>
        <v>2592.5261462068966</v>
      </c>
      <c r="X47" s="6">
        <f t="shared" si="7"/>
        <v>263.4472847648903</v>
      </c>
      <c r="Y47" s="6">
        <f t="shared" si="8"/>
        <v>237.37067235109717</v>
      </c>
    </row>
    <row r="48" spans="1:25">
      <c r="A48" s="12" t="s">
        <v>259</v>
      </c>
      <c r="B48" s="12" t="s">
        <v>257</v>
      </c>
      <c r="C48" s="12" t="s">
        <v>118</v>
      </c>
      <c r="D48" s="12">
        <v>87</v>
      </c>
      <c r="E48" s="13">
        <v>90.875</v>
      </c>
      <c r="F48" s="13">
        <f t="shared" si="0"/>
        <v>20.99</v>
      </c>
      <c r="G48" s="14">
        <f t="shared" si="1"/>
        <v>0.26441162458313483</v>
      </c>
      <c r="H48" s="14">
        <f t="shared" si="2"/>
        <v>0.26441162458313483</v>
      </c>
      <c r="I48" s="13">
        <v>5.55</v>
      </c>
      <c r="J48" s="13">
        <v>0</v>
      </c>
      <c r="K48" s="13">
        <v>15.44</v>
      </c>
      <c r="L48" s="13">
        <v>0</v>
      </c>
      <c r="M48" s="13">
        <v>20.99</v>
      </c>
      <c r="N48" s="15">
        <v>-24274.682000000001</v>
      </c>
      <c r="O48" s="15">
        <v>193967.43599999999</v>
      </c>
      <c r="P48" s="15">
        <v>20774.847000000002</v>
      </c>
      <c r="Q48" s="15">
        <v>50913.194000000003</v>
      </c>
      <c r="R48" s="15">
        <v>244880.63</v>
      </c>
      <c r="S48" s="15">
        <v>220605.948</v>
      </c>
      <c r="T48" s="15">
        <f t="shared" si="3"/>
        <v>2694.697441540578</v>
      </c>
      <c r="U48" s="15">
        <f t="shared" si="4"/>
        <v>2466.0883961485556</v>
      </c>
      <c r="V48" s="15">
        <f t="shared" si="5"/>
        <v>2198.9667235213205</v>
      </c>
      <c r="W48" s="15">
        <f t="shared" si="6"/>
        <v>2134.442211829436</v>
      </c>
      <c r="X48" s="15">
        <f t="shared" si="7"/>
        <v>224.18985419532325</v>
      </c>
      <c r="Y48" s="15">
        <f t="shared" si="8"/>
        <v>199.90606577466551</v>
      </c>
    </row>
    <row r="49" spans="1:25">
      <c r="A49" t="s">
        <v>259</v>
      </c>
      <c r="B49" t="s">
        <v>257</v>
      </c>
      <c r="C49" t="s">
        <v>124</v>
      </c>
      <c r="D49">
        <v>90</v>
      </c>
      <c r="E49" s="8">
        <v>92.625</v>
      </c>
      <c r="F49" s="8">
        <f t="shared" si="0"/>
        <v>28.79</v>
      </c>
      <c r="G49" s="9">
        <f t="shared" si="1"/>
        <v>0.13025356026398055</v>
      </c>
      <c r="H49" s="9">
        <f t="shared" si="2"/>
        <v>0.19555401180965612</v>
      </c>
      <c r="I49" s="8">
        <v>3.75</v>
      </c>
      <c r="J49" s="8">
        <v>1.88</v>
      </c>
      <c r="K49" s="8">
        <v>23.16</v>
      </c>
      <c r="L49" s="8">
        <v>0.5</v>
      </c>
      <c r="M49" s="8">
        <v>29.29</v>
      </c>
      <c r="N49" s="6">
        <v>-25548.385999999999</v>
      </c>
      <c r="O49" s="6">
        <v>232697.791</v>
      </c>
      <c r="P49" s="6">
        <v>23414.870999999999</v>
      </c>
      <c r="Q49" s="6">
        <v>57148.538999999997</v>
      </c>
      <c r="R49" s="6">
        <v>289846.33</v>
      </c>
      <c r="S49" s="6">
        <v>264297.94400000002</v>
      </c>
      <c r="T49" s="6">
        <f t="shared" si="3"/>
        <v>3129.2451282051284</v>
      </c>
      <c r="U49" s="6">
        <f t="shared" si="4"/>
        <v>2876.4529986504726</v>
      </c>
      <c r="V49" s="6">
        <f t="shared" si="5"/>
        <v>2600.6269689608639</v>
      </c>
      <c r="W49" s="6">
        <f t="shared" si="6"/>
        <v>2512.2568529014843</v>
      </c>
      <c r="X49" s="6">
        <f t="shared" si="7"/>
        <v>261.49572715004297</v>
      </c>
      <c r="Y49" s="6">
        <f t="shared" si="8"/>
        <v>236.42063354189671</v>
      </c>
    </row>
    <row r="50" spans="1:25">
      <c r="A50" s="12" t="s">
        <v>259</v>
      </c>
      <c r="B50" s="12" t="s">
        <v>257</v>
      </c>
      <c r="C50" s="12" t="s">
        <v>110</v>
      </c>
      <c r="D50" s="12">
        <v>91</v>
      </c>
      <c r="E50" s="13">
        <v>92.75</v>
      </c>
      <c r="F50" s="13">
        <f t="shared" si="0"/>
        <v>29.07</v>
      </c>
      <c r="G50" s="14">
        <f t="shared" si="1"/>
        <v>0.13759889920880633</v>
      </c>
      <c r="H50" s="14">
        <f t="shared" si="2"/>
        <v>0.34399724802201581</v>
      </c>
      <c r="I50" s="13">
        <v>4</v>
      </c>
      <c r="J50" s="13">
        <v>6</v>
      </c>
      <c r="K50" s="13">
        <v>19.07</v>
      </c>
      <c r="L50" s="13">
        <v>0.63</v>
      </c>
      <c r="M50" s="13">
        <v>29.7</v>
      </c>
      <c r="N50" s="15">
        <v>-26952.429</v>
      </c>
      <c r="O50" s="15">
        <v>234412.81400000001</v>
      </c>
      <c r="P50" s="15">
        <v>23725</v>
      </c>
      <c r="Q50" s="15">
        <v>56945.36</v>
      </c>
      <c r="R50" s="15">
        <v>291358.174</v>
      </c>
      <c r="S50" s="15">
        <v>264405.745</v>
      </c>
      <c r="T50" s="15">
        <f t="shared" si="3"/>
        <v>3141.3280215633422</v>
      </c>
      <c r="U50" s="15">
        <f t="shared" si="4"/>
        <v>2885.5328733153638</v>
      </c>
      <c r="V50" s="15">
        <f t="shared" si="5"/>
        <v>2594.9406469002697</v>
      </c>
      <c r="W50" s="15">
        <f t="shared" si="6"/>
        <v>2527.361876010782</v>
      </c>
      <c r="X50" s="15">
        <f t="shared" si="7"/>
        <v>262.32117030139671</v>
      </c>
      <c r="Y50" s="15">
        <f t="shared" si="8"/>
        <v>235.90369517275178</v>
      </c>
    </row>
    <row r="51" spans="1:25">
      <c r="A51" t="s">
        <v>259</v>
      </c>
      <c r="B51" t="s">
        <v>257</v>
      </c>
      <c r="C51" t="s">
        <v>159</v>
      </c>
      <c r="D51">
        <v>90</v>
      </c>
      <c r="E51" s="8">
        <v>93.375</v>
      </c>
      <c r="F51" s="8">
        <f t="shared" si="0"/>
        <v>25.990000000000002</v>
      </c>
      <c r="G51" s="9">
        <f t="shared" si="1"/>
        <v>0.18853405155829164</v>
      </c>
      <c r="H51" s="9">
        <f t="shared" si="2"/>
        <v>0.53328203155059639</v>
      </c>
      <c r="I51" s="8">
        <v>4.9000000000000004</v>
      </c>
      <c r="J51" s="8">
        <v>8.9600000000000009</v>
      </c>
      <c r="K51" s="8">
        <v>12.13</v>
      </c>
      <c r="L51" s="8">
        <v>2</v>
      </c>
      <c r="M51" s="8">
        <v>27.99</v>
      </c>
      <c r="N51" s="6">
        <v>-27380.944</v>
      </c>
      <c r="O51" s="6">
        <v>240874.88099999999</v>
      </c>
      <c r="P51" s="6">
        <v>22401.633999999998</v>
      </c>
      <c r="Q51" s="6">
        <v>50072.048999999999</v>
      </c>
      <c r="R51" s="6">
        <v>290946.93</v>
      </c>
      <c r="S51" s="6">
        <v>263565.98599999998</v>
      </c>
      <c r="T51" s="6">
        <f t="shared" si="3"/>
        <v>3115.8975100401603</v>
      </c>
      <c r="U51" s="6">
        <f t="shared" si="4"/>
        <v>2875.9871057563587</v>
      </c>
      <c r="V51" s="6">
        <f t="shared" si="5"/>
        <v>2582.7507576974563</v>
      </c>
      <c r="W51" s="6">
        <f t="shared" si="6"/>
        <v>2579.6506666666664</v>
      </c>
      <c r="X51" s="6">
        <f t="shared" si="7"/>
        <v>261.45337325057807</v>
      </c>
      <c r="Y51" s="6">
        <f t="shared" si="8"/>
        <v>234.79552342704147</v>
      </c>
    </row>
    <row r="52" spans="1:25">
      <c r="A52" s="12" t="s">
        <v>259</v>
      </c>
      <c r="B52" s="12" t="s">
        <v>257</v>
      </c>
      <c r="C52" s="12" t="s">
        <v>197</v>
      </c>
      <c r="D52" s="12">
        <v>91</v>
      </c>
      <c r="E52" s="13">
        <v>94.75</v>
      </c>
      <c r="F52" s="13">
        <f t="shared" si="0"/>
        <v>30.9</v>
      </c>
      <c r="G52" s="14">
        <f t="shared" si="1"/>
        <v>0.20679611650485435</v>
      </c>
      <c r="H52" s="14">
        <f t="shared" si="2"/>
        <v>0.38802588996763748</v>
      </c>
      <c r="I52" s="13">
        <v>6.39</v>
      </c>
      <c r="J52" s="13">
        <v>5.6</v>
      </c>
      <c r="K52" s="13">
        <v>18.91</v>
      </c>
      <c r="L52" s="13">
        <v>1</v>
      </c>
      <c r="M52" s="13">
        <v>31.9</v>
      </c>
      <c r="N52" s="15">
        <v>-28827.528999999999</v>
      </c>
      <c r="O52" s="15">
        <v>251977.52499999999</v>
      </c>
      <c r="P52" s="15">
        <v>31427.66</v>
      </c>
      <c r="Q52" s="15">
        <v>59559.430999999997</v>
      </c>
      <c r="R52" s="15">
        <v>311536.95600000001</v>
      </c>
      <c r="S52" s="15">
        <v>282709.42700000003</v>
      </c>
      <c r="T52" s="15">
        <f t="shared" si="3"/>
        <v>3287.9889815303432</v>
      </c>
      <c r="U52" s="15">
        <f t="shared" si="4"/>
        <v>2956.2986385224276</v>
      </c>
      <c r="V52" s="15">
        <f t="shared" si="5"/>
        <v>2652.0503113456466</v>
      </c>
      <c r="W52" s="15">
        <f t="shared" si="6"/>
        <v>2659.3934036939313</v>
      </c>
      <c r="X52" s="15">
        <f t="shared" si="7"/>
        <v>268.75442168385706</v>
      </c>
      <c r="Y52" s="15">
        <f t="shared" si="8"/>
        <v>241.09548284960422</v>
      </c>
    </row>
    <row r="53" spans="1:25">
      <c r="A53" t="s">
        <v>259</v>
      </c>
      <c r="B53" t="s">
        <v>257</v>
      </c>
      <c r="C53" t="s">
        <v>174</v>
      </c>
      <c r="D53">
        <v>94</v>
      </c>
      <c r="E53" s="8">
        <v>97.625</v>
      </c>
      <c r="F53" s="8">
        <f t="shared" si="0"/>
        <v>27.47</v>
      </c>
      <c r="G53" s="9">
        <f t="shared" si="1"/>
        <v>0.16345103749544959</v>
      </c>
      <c r="H53" s="9">
        <f t="shared" si="2"/>
        <v>0.48489261012013107</v>
      </c>
      <c r="I53" s="8">
        <v>4.49</v>
      </c>
      <c r="J53" s="8">
        <v>8.83</v>
      </c>
      <c r="K53" s="8">
        <v>14.15</v>
      </c>
      <c r="L53" s="8">
        <v>2</v>
      </c>
      <c r="M53" s="8">
        <v>29.47</v>
      </c>
      <c r="N53" s="6">
        <v>-27499.166000000001</v>
      </c>
      <c r="O53" s="6">
        <v>256622.535</v>
      </c>
      <c r="P53" s="6">
        <v>37844.822</v>
      </c>
      <c r="Q53" s="6">
        <v>61017.415000000001</v>
      </c>
      <c r="R53" s="6">
        <v>317639.95</v>
      </c>
      <c r="S53" s="6">
        <v>290140.78399999999</v>
      </c>
      <c r="T53" s="6">
        <f t="shared" si="3"/>
        <v>3253.6742637644047</v>
      </c>
      <c r="U53" s="6">
        <f t="shared" si="4"/>
        <v>2866.0192368758007</v>
      </c>
      <c r="V53" s="6">
        <f t="shared" si="5"/>
        <v>2584.3376389244559</v>
      </c>
      <c r="W53" s="6">
        <f t="shared" si="6"/>
        <v>2628.6559282970552</v>
      </c>
      <c r="X53" s="6">
        <f t="shared" si="7"/>
        <v>260.54720335234555</v>
      </c>
      <c r="Y53" s="6">
        <f t="shared" si="8"/>
        <v>234.93978535676871</v>
      </c>
    </row>
    <row r="54" spans="1:25">
      <c r="A54" s="12" t="s">
        <v>259</v>
      </c>
      <c r="B54" s="12" t="s">
        <v>257</v>
      </c>
      <c r="C54" s="12" t="s">
        <v>66</v>
      </c>
      <c r="D54" s="12">
        <v>101</v>
      </c>
      <c r="E54" s="13">
        <v>99.875</v>
      </c>
      <c r="F54" s="13">
        <f t="shared" si="0"/>
        <v>31.65</v>
      </c>
      <c r="G54" s="14">
        <f t="shared" si="1"/>
        <v>0.17851500789889418</v>
      </c>
      <c r="H54" s="14">
        <f t="shared" si="2"/>
        <v>0.36808846761453401</v>
      </c>
      <c r="I54" s="13">
        <v>5.65</v>
      </c>
      <c r="J54" s="13">
        <v>6</v>
      </c>
      <c r="K54" s="13">
        <v>20</v>
      </c>
      <c r="L54" s="13">
        <v>1</v>
      </c>
      <c r="M54" s="13">
        <v>32.65</v>
      </c>
      <c r="N54" s="15">
        <v>-31248.332999999999</v>
      </c>
      <c r="O54" s="15">
        <v>279192.06599999999</v>
      </c>
      <c r="P54" s="15">
        <v>29385.769</v>
      </c>
      <c r="Q54" s="15">
        <v>60270.55</v>
      </c>
      <c r="R54" s="15">
        <v>339462.61599999998</v>
      </c>
      <c r="S54" s="15">
        <v>308214.283</v>
      </c>
      <c r="T54" s="15">
        <f t="shared" si="3"/>
        <v>3398.8747534418021</v>
      </c>
      <c r="U54" s="15">
        <f t="shared" si="4"/>
        <v>3104.6492816020018</v>
      </c>
      <c r="V54" s="15">
        <f t="shared" si="5"/>
        <v>2791.7748585732161</v>
      </c>
      <c r="W54" s="15">
        <f t="shared" si="6"/>
        <v>2795.4149286608258</v>
      </c>
      <c r="X54" s="15">
        <f t="shared" si="7"/>
        <v>282.24084378200018</v>
      </c>
      <c r="Y54" s="15">
        <f t="shared" si="8"/>
        <v>253.79771441574692</v>
      </c>
    </row>
    <row r="55" spans="1:25">
      <c r="A55" t="s">
        <v>259</v>
      </c>
      <c r="B55" t="s">
        <v>257</v>
      </c>
      <c r="C55" t="s">
        <v>41</v>
      </c>
      <c r="D55">
        <v>97</v>
      </c>
      <c r="E55" s="8">
        <v>100.375</v>
      </c>
      <c r="F55" s="8">
        <f t="shared" si="0"/>
        <v>31.16</v>
      </c>
      <c r="G55" s="9">
        <f t="shared" si="1"/>
        <v>0.22464698331193839</v>
      </c>
      <c r="H55" s="9">
        <f t="shared" si="2"/>
        <v>0.53786906290115521</v>
      </c>
      <c r="I55" s="8">
        <v>7</v>
      </c>
      <c r="J55" s="8">
        <v>9.76</v>
      </c>
      <c r="K55" s="8">
        <v>14.4</v>
      </c>
      <c r="L55" s="8">
        <v>1.5</v>
      </c>
      <c r="M55" s="8">
        <v>32.659999999999997</v>
      </c>
      <c r="N55" s="6">
        <v>-28323.907999999999</v>
      </c>
      <c r="O55" s="6">
        <v>266863.53200000001</v>
      </c>
      <c r="P55" s="6">
        <v>23797.556</v>
      </c>
      <c r="Q55" s="6">
        <v>53061.760000000002</v>
      </c>
      <c r="R55" s="6">
        <v>319925.29200000002</v>
      </c>
      <c r="S55" s="6">
        <v>291601.38400000002</v>
      </c>
      <c r="T55" s="6">
        <f t="shared" si="3"/>
        <v>3187.3005429638856</v>
      </c>
      <c r="U55" s="6">
        <f t="shared" si="4"/>
        <v>2950.2140572851808</v>
      </c>
      <c r="V55" s="6">
        <f t="shared" si="5"/>
        <v>2668.0331556662518</v>
      </c>
      <c r="W55" s="6">
        <f t="shared" si="6"/>
        <v>2658.6653250311333</v>
      </c>
      <c r="X55" s="6">
        <f t="shared" si="7"/>
        <v>268.20127793501644</v>
      </c>
      <c r="Y55" s="6">
        <f t="shared" si="8"/>
        <v>242.54846869693199</v>
      </c>
    </row>
    <row r="56" spans="1:25">
      <c r="A56" s="12" t="s">
        <v>259</v>
      </c>
      <c r="B56" s="12" t="s">
        <v>257</v>
      </c>
      <c r="C56" s="12" t="s">
        <v>101</v>
      </c>
      <c r="D56" s="12">
        <v>105</v>
      </c>
      <c r="E56" s="13">
        <v>104.375</v>
      </c>
      <c r="F56" s="13">
        <f t="shared" si="0"/>
        <v>39.129999999999995</v>
      </c>
      <c r="G56" s="14">
        <f t="shared" si="1"/>
        <v>0.17377970866342962</v>
      </c>
      <c r="H56" s="14">
        <f t="shared" si="2"/>
        <v>0.31842576028622543</v>
      </c>
      <c r="I56" s="13">
        <v>6.8</v>
      </c>
      <c r="J56" s="13">
        <v>5.66</v>
      </c>
      <c r="K56" s="13">
        <v>26.67</v>
      </c>
      <c r="L56" s="13">
        <v>4</v>
      </c>
      <c r="M56" s="13">
        <v>43.13</v>
      </c>
      <c r="N56" s="15">
        <v>-30947.063999999998</v>
      </c>
      <c r="O56" s="15">
        <v>306406.14799999999</v>
      </c>
      <c r="P56" s="15">
        <v>46182.713000000003</v>
      </c>
      <c r="Q56" s="15">
        <v>79813.684999999998</v>
      </c>
      <c r="R56" s="15">
        <v>386219.83299999998</v>
      </c>
      <c r="S56" s="15">
        <v>355272.76899999997</v>
      </c>
      <c r="T56" s="15">
        <f t="shared" si="3"/>
        <v>3700.3097772455089</v>
      </c>
      <c r="U56" s="15">
        <f t="shared" si="4"/>
        <v>3257.8406706586825</v>
      </c>
      <c r="V56" s="15">
        <f t="shared" si="5"/>
        <v>2961.3418538922156</v>
      </c>
      <c r="W56" s="15">
        <f t="shared" si="6"/>
        <v>2935.6277652694607</v>
      </c>
      <c r="X56" s="15">
        <f t="shared" si="7"/>
        <v>296.16733369624387</v>
      </c>
      <c r="Y56" s="15">
        <f t="shared" si="8"/>
        <v>269.21289580838322</v>
      </c>
    </row>
    <row r="57" spans="1:25">
      <c r="A57" t="s">
        <v>259</v>
      </c>
      <c r="B57" t="s">
        <v>257</v>
      </c>
      <c r="C57" t="s">
        <v>45</v>
      </c>
      <c r="D57">
        <v>102</v>
      </c>
      <c r="E57" s="8">
        <v>106</v>
      </c>
      <c r="F57" s="8">
        <f t="shared" si="0"/>
        <v>34.760000000000005</v>
      </c>
      <c r="G57" s="9">
        <f t="shared" si="1"/>
        <v>0.31645569620253161</v>
      </c>
      <c r="H57" s="9">
        <f t="shared" si="2"/>
        <v>0.48906789413118518</v>
      </c>
      <c r="I57" s="8">
        <v>11</v>
      </c>
      <c r="J57" s="8">
        <v>6</v>
      </c>
      <c r="K57" s="8">
        <v>17.760000000000002</v>
      </c>
      <c r="L57" s="8">
        <v>1.8</v>
      </c>
      <c r="M57" s="8">
        <v>36.56</v>
      </c>
      <c r="N57" s="6">
        <v>-28455.276999999998</v>
      </c>
      <c r="O57" s="6">
        <v>302497.90299999999</v>
      </c>
      <c r="P57" s="6">
        <v>35829.898000000001</v>
      </c>
      <c r="Q57" s="6">
        <v>61404.851999999999</v>
      </c>
      <c r="R57" s="6">
        <v>363902.755</v>
      </c>
      <c r="S57" s="6">
        <v>335447.478</v>
      </c>
      <c r="T57" s="6">
        <f t="shared" si="3"/>
        <v>3433.0448584905662</v>
      </c>
      <c r="U57" s="6">
        <f t="shared" si="4"/>
        <v>3095.0269528301887</v>
      </c>
      <c r="V57" s="6">
        <f t="shared" si="5"/>
        <v>2826.5809433962268</v>
      </c>
      <c r="W57" s="6">
        <f t="shared" si="6"/>
        <v>2853.7538018867922</v>
      </c>
      <c r="X57" s="6">
        <f t="shared" si="7"/>
        <v>281.36608662092624</v>
      </c>
      <c r="Y57" s="6">
        <f t="shared" si="8"/>
        <v>256.96190394511154</v>
      </c>
    </row>
    <row r="58" spans="1:25">
      <c r="A58" s="12" t="s">
        <v>259</v>
      </c>
      <c r="B58" s="12" t="s">
        <v>257</v>
      </c>
      <c r="C58" s="12" t="s">
        <v>55</v>
      </c>
      <c r="D58" s="12">
        <v>105</v>
      </c>
      <c r="E58" s="13">
        <v>106</v>
      </c>
      <c r="F58" s="13">
        <f t="shared" si="0"/>
        <v>29.08</v>
      </c>
      <c r="G58" s="14">
        <f t="shared" si="1"/>
        <v>0.13755158184319122</v>
      </c>
      <c r="H58" s="14">
        <f t="shared" si="2"/>
        <v>0.38033012379642361</v>
      </c>
      <c r="I58" s="13">
        <v>4</v>
      </c>
      <c r="J58" s="13">
        <v>7.06</v>
      </c>
      <c r="K58" s="13">
        <v>18.02</v>
      </c>
      <c r="L58" s="13">
        <v>3.65</v>
      </c>
      <c r="M58" s="13">
        <v>32.729999999999997</v>
      </c>
      <c r="N58" s="15">
        <v>-29886.362000000001</v>
      </c>
      <c r="O58" s="15">
        <v>311829.228</v>
      </c>
      <c r="P58" s="15">
        <v>36723.966999999997</v>
      </c>
      <c r="Q58" s="15">
        <v>78549.759999999995</v>
      </c>
      <c r="R58" s="15">
        <v>390378.98800000001</v>
      </c>
      <c r="S58" s="15">
        <v>360492.62599999999</v>
      </c>
      <c r="T58" s="15">
        <f t="shared" si="3"/>
        <v>3682.8206415094342</v>
      </c>
      <c r="U58" s="15">
        <f t="shared" si="4"/>
        <v>3336.3681226415097</v>
      </c>
      <c r="V58" s="15">
        <f t="shared" si="5"/>
        <v>3054.4213113207547</v>
      </c>
      <c r="W58" s="15">
        <f t="shared" si="6"/>
        <v>2941.7851698113209</v>
      </c>
      <c r="X58" s="15">
        <f t="shared" si="7"/>
        <v>303.30619296740997</v>
      </c>
      <c r="Y58" s="15">
        <f t="shared" si="8"/>
        <v>277.67466466552315</v>
      </c>
    </row>
    <row r="59" spans="1:25">
      <c r="A59" t="s">
        <v>259</v>
      </c>
      <c r="B59" t="s">
        <v>257</v>
      </c>
      <c r="C59" t="s">
        <v>193</v>
      </c>
      <c r="D59">
        <v>104</v>
      </c>
      <c r="E59" s="8">
        <v>106.25</v>
      </c>
      <c r="F59" s="8">
        <f t="shared" si="0"/>
        <v>33.159999999999997</v>
      </c>
      <c r="G59" s="9">
        <f t="shared" si="1"/>
        <v>9.0470446320868522E-2</v>
      </c>
      <c r="H59" s="9">
        <f t="shared" si="2"/>
        <v>0.38057901085645357</v>
      </c>
      <c r="I59" s="8">
        <v>3</v>
      </c>
      <c r="J59" s="8">
        <v>9.6199999999999992</v>
      </c>
      <c r="K59" s="8">
        <v>20.54</v>
      </c>
      <c r="L59" s="8">
        <v>0.63</v>
      </c>
      <c r="M59" s="8">
        <v>33.79</v>
      </c>
      <c r="N59" s="6">
        <v>-31042.984</v>
      </c>
      <c r="O59" s="6">
        <v>303305.05699999997</v>
      </c>
      <c r="P59" s="6">
        <v>33223.474000000002</v>
      </c>
      <c r="Q59" s="6">
        <v>72278.835000000006</v>
      </c>
      <c r="R59" s="6">
        <v>375583.89199999999</v>
      </c>
      <c r="S59" s="6">
        <v>344540.908</v>
      </c>
      <c r="T59" s="6">
        <f t="shared" si="3"/>
        <v>3534.9072188235295</v>
      </c>
      <c r="U59" s="6">
        <f t="shared" si="4"/>
        <v>3222.2156988235292</v>
      </c>
      <c r="V59" s="6">
        <f t="shared" si="5"/>
        <v>2930.0464376470591</v>
      </c>
      <c r="W59" s="6">
        <f t="shared" si="6"/>
        <v>2854.635830588235</v>
      </c>
      <c r="X59" s="6">
        <f t="shared" si="7"/>
        <v>292.92869989304813</v>
      </c>
      <c r="Y59" s="6">
        <f t="shared" si="8"/>
        <v>266.36785796791446</v>
      </c>
    </row>
    <row r="60" spans="1:25">
      <c r="A60" s="12" t="s">
        <v>259</v>
      </c>
      <c r="B60" s="12" t="s">
        <v>257</v>
      </c>
      <c r="C60" s="12" t="s">
        <v>81</v>
      </c>
      <c r="D60" s="12">
        <v>106</v>
      </c>
      <c r="E60" s="13">
        <v>107.875</v>
      </c>
      <c r="F60" s="13">
        <f t="shared" si="0"/>
        <v>28.21</v>
      </c>
      <c r="G60" s="14">
        <f t="shared" si="1"/>
        <v>0.13293158454448778</v>
      </c>
      <c r="H60" s="14">
        <f t="shared" si="2"/>
        <v>0.25877348457993615</v>
      </c>
      <c r="I60" s="13">
        <v>3.75</v>
      </c>
      <c r="J60" s="13">
        <v>3.55</v>
      </c>
      <c r="K60" s="13">
        <v>20.91</v>
      </c>
      <c r="L60" s="13">
        <v>2.9</v>
      </c>
      <c r="M60" s="13">
        <v>31.11</v>
      </c>
      <c r="N60" s="15">
        <v>-35774.762000000002</v>
      </c>
      <c r="O60" s="15">
        <v>294509.08600000001</v>
      </c>
      <c r="P60" s="15">
        <v>32563.65</v>
      </c>
      <c r="Q60" s="15">
        <v>62236.006999999998</v>
      </c>
      <c r="R60" s="15">
        <v>356745.09299999999</v>
      </c>
      <c r="S60" s="15">
        <v>320970.33100000001</v>
      </c>
      <c r="T60" s="15">
        <f t="shared" si="3"/>
        <v>3307.0228783314019</v>
      </c>
      <c r="U60" s="15">
        <f t="shared" si="4"/>
        <v>3005.1582201622246</v>
      </c>
      <c r="V60" s="15">
        <f t="shared" si="5"/>
        <v>2673.526590961761</v>
      </c>
      <c r="W60" s="15">
        <f t="shared" si="6"/>
        <v>2730.0958146002317</v>
      </c>
      <c r="X60" s="15">
        <f t="shared" si="7"/>
        <v>273.19620183292949</v>
      </c>
      <c r="Y60" s="15">
        <f t="shared" si="8"/>
        <v>243.04787190561464</v>
      </c>
    </row>
    <row r="61" spans="1:25">
      <c r="A61" t="s">
        <v>259</v>
      </c>
      <c r="B61" t="s">
        <v>257</v>
      </c>
      <c r="C61" t="s">
        <v>123</v>
      </c>
      <c r="D61">
        <v>105</v>
      </c>
      <c r="E61" s="8">
        <v>109.25</v>
      </c>
      <c r="F61" s="8">
        <f t="shared" si="0"/>
        <v>27.5</v>
      </c>
      <c r="G61" s="9">
        <f t="shared" si="1"/>
        <v>0.16363636363636364</v>
      </c>
      <c r="H61" s="9">
        <f t="shared" si="2"/>
        <v>0.32727272727272727</v>
      </c>
      <c r="I61" s="8">
        <v>4.5</v>
      </c>
      <c r="J61" s="8">
        <v>4.5</v>
      </c>
      <c r="K61" s="8">
        <v>18.5</v>
      </c>
      <c r="L61" s="8">
        <v>2</v>
      </c>
      <c r="M61" s="8">
        <v>29.5</v>
      </c>
      <c r="N61" s="6">
        <v>-30793.07</v>
      </c>
      <c r="O61" s="6">
        <v>243321.51800000001</v>
      </c>
      <c r="P61" s="6">
        <v>29752.732</v>
      </c>
      <c r="Q61" s="6">
        <v>58119.197</v>
      </c>
      <c r="R61" s="6">
        <v>301440.71500000003</v>
      </c>
      <c r="S61" s="6">
        <v>270647.64500000002</v>
      </c>
      <c r="T61" s="6">
        <f t="shared" si="3"/>
        <v>2759.1827459954234</v>
      </c>
      <c r="U61" s="6">
        <f t="shared" si="4"/>
        <v>2486.8465263157896</v>
      </c>
      <c r="V61" s="6">
        <f t="shared" si="5"/>
        <v>2204.9877620137304</v>
      </c>
      <c r="W61" s="6">
        <f t="shared" si="6"/>
        <v>2227.1992494279175</v>
      </c>
      <c r="X61" s="6">
        <f t="shared" si="7"/>
        <v>226.07695693779905</v>
      </c>
      <c r="Y61" s="6">
        <f t="shared" si="8"/>
        <v>200.45343291033913</v>
      </c>
    </row>
    <row r="62" spans="1:25">
      <c r="A62" s="12" t="s">
        <v>259</v>
      </c>
      <c r="B62" s="12" t="s">
        <v>257</v>
      </c>
      <c r="C62" s="12" t="s">
        <v>77</v>
      </c>
      <c r="D62" s="12">
        <v>110</v>
      </c>
      <c r="E62" s="13">
        <v>113.75</v>
      </c>
      <c r="F62" s="13">
        <f t="shared" si="0"/>
        <v>34.94</v>
      </c>
      <c r="G62" s="14">
        <f t="shared" si="1"/>
        <v>0.41728677733257014</v>
      </c>
      <c r="H62" s="14">
        <f t="shared" si="2"/>
        <v>0.50314825414997133</v>
      </c>
      <c r="I62" s="13">
        <v>14.58</v>
      </c>
      <c r="J62" s="13">
        <v>3</v>
      </c>
      <c r="K62" s="13">
        <v>17.36</v>
      </c>
      <c r="L62" s="13">
        <v>1</v>
      </c>
      <c r="M62" s="13">
        <v>35.94</v>
      </c>
      <c r="N62" s="15">
        <v>-32366.171999999999</v>
      </c>
      <c r="O62" s="15">
        <v>283428.61800000002</v>
      </c>
      <c r="P62" s="15">
        <v>32581.896000000001</v>
      </c>
      <c r="Q62" s="15">
        <v>72801.574999999997</v>
      </c>
      <c r="R62" s="15">
        <v>356230.19300000003</v>
      </c>
      <c r="S62" s="15">
        <v>323864.02100000001</v>
      </c>
      <c r="T62" s="15">
        <f t="shared" si="3"/>
        <v>3131.6940043956047</v>
      </c>
      <c r="U62" s="15">
        <f t="shared" si="4"/>
        <v>2845.2597538461541</v>
      </c>
      <c r="V62" s="15">
        <f t="shared" si="5"/>
        <v>2560.721978021978</v>
      </c>
      <c r="W62" s="15">
        <f t="shared" si="6"/>
        <v>2491.6801582417584</v>
      </c>
      <c r="X62" s="15">
        <f t="shared" si="7"/>
        <v>258.65997762237765</v>
      </c>
      <c r="Y62" s="15">
        <f t="shared" si="8"/>
        <v>232.79290709290709</v>
      </c>
    </row>
    <row r="63" spans="1:25">
      <c r="A63" t="s">
        <v>259</v>
      </c>
      <c r="B63" t="s">
        <v>257</v>
      </c>
      <c r="C63" t="s">
        <v>106</v>
      </c>
      <c r="D63">
        <v>113</v>
      </c>
      <c r="E63" s="8">
        <v>116</v>
      </c>
      <c r="F63" s="8">
        <f t="shared" si="0"/>
        <v>30.63</v>
      </c>
      <c r="G63" s="9">
        <f t="shared" si="1"/>
        <v>0.36075742735879862</v>
      </c>
      <c r="H63" s="9">
        <f t="shared" si="2"/>
        <v>0.62357166176950707</v>
      </c>
      <c r="I63" s="8">
        <v>11.05</v>
      </c>
      <c r="J63" s="8">
        <v>8.0500000000000007</v>
      </c>
      <c r="K63" s="8">
        <v>11.53</v>
      </c>
      <c r="L63" s="8">
        <v>2</v>
      </c>
      <c r="M63" s="8">
        <v>32.630000000000003</v>
      </c>
      <c r="N63" s="6">
        <v>-35990.402999999998</v>
      </c>
      <c r="O63" s="6">
        <v>303995.36900000001</v>
      </c>
      <c r="P63" s="6">
        <v>26598.241999999998</v>
      </c>
      <c r="Q63" s="6">
        <v>57644.142999999996</v>
      </c>
      <c r="R63" s="6">
        <v>361639.51199999999</v>
      </c>
      <c r="S63" s="6">
        <v>325649.109</v>
      </c>
      <c r="T63" s="6">
        <f t="shared" si="3"/>
        <v>3117.5819999999999</v>
      </c>
      <c r="U63" s="6">
        <f t="shared" si="4"/>
        <v>2888.2868103448277</v>
      </c>
      <c r="V63" s="6">
        <f t="shared" si="5"/>
        <v>2578.024715517241</v>
      </c>
      <c r="W63" s="6">
        <f t="shared" si="6"/>
        <v>2620.6497327586208</v>
      </c>
      <c r="X63" s="6">
        <f t="shared" si="7"/>
        <v>262.57152821316618</v>
      </c>
      <c r="Y63" s="6">
        <f t="shared" si="8"/>
        <v>234.36588322884009</v>
      </c>
    </row>
    <row r="64" spans="1:25">
      <c r="A64" s="12" t="s">
        <v>259</v>
      </c>
      <c r="B64" s="12" t="s">
        <v>257</v>
      </c>
      <c r="C64" s="12" t="s">
        <v>160</v>
      </c>
      <c r="D64" s="12">
        <v>118</v>
      </c>
      <c r="E64" s="13">
        <v>118</v>
      </c>
      <c r="F64" s="13">
        <f t="shared" si="0"/>
        <v>33.590000000000003</v>
      </c>
      <c r="G64" s="14">
        <f t="shared" si="1"/>
        <v>0.38106579339089014</v>
      </c>
      <c r="H64" s="14">
        <f t="shared" si="2"/>
        <v>0.47037808871687997</v>
      </c>
      <c r="I64" s="13">
        <v>12.8</v>
      </c>
      <c r="J64" s="13">
        <v>3</v>
      </c>
      <c r="K64" s="13">
        <v>17.79</v>
      </c>
      <c r="L64" s="13">
        <v>3</v>
      </c>
      <c r="M64" s="13">
        <v>36.590000000000003</v>
      </c>
      <c r="N64" s="15">
        <v>-34786.095999999998</v>
      </c>
      <c r="O64" s="15">
        <v>354171.03200000001</v>
      </c>
      <c r="P64" s="15">
        <v>35209.055</v>
      </c>
      <c r="Q64" s="15">
        <v>68617.447</v>
      </c>
      <c r="R64" s="15">
        <v>422788.47899999999</v>
      </c>
      <c r="S64" s="15">
        <v>388002.38299999997</v>
      </c>
      <c r="T64" s="15">
        <f t="shared" si="3"/>
        <v>3582.9532118644065</v>
      </c>
      <c r="U64" s="15">
        <f t="shared" si="4"/>
        <v>3284.5713898305085</v>
      </c>
      <c r="V64" s="15">
        <f t="shared" si="5"/>
        <v>2989.7739661016949</v>
      </c>
      <c r="W64" s="15">
        <f t="shared" si="6"/>
        <v>3001.4494237288136</v>
      </c>
      <c r="X64" s="15">
        <f t="shared" si="7"/>
        <v>298.59739907550079</v>
      </c>
      <c r="Y64" s="15">
        <f t="shared" si="8"/>
        <v>271.79763328197225</v>
      </c>
    </row>
    <row r="65" spans="1:25">
      <c r="A65" t="s">
        <v>259</v>
      </c>
      <c r="B65" t="s">
        <v>257</v>
      </c>
      <c r="C65" t="s">
        <v>52</v>
      </c>
      <c r="D65">
        <v>117</v>
      </c>
      <c r="E65" s="8">
        <v>118.625</v>
      </c>
      <c r="F65" s="8">
        <f t="shared" si="0"/>
        <v>38.03</v>
      </c>
      <c r="G65" s="9">
        <f t="shared" si="1"/>
        <v>0.22324480673152775</v>
      </c>
      <c r="H65" s="9">
        <f t="shared" si="2"/>
        <v>0.36129371548777278</v>
      </c>
      <c r="I65" s="8">
        <v>8.49</v>
      </c>
      <c r="J65" s="8">
        <v>5.25</v>
      </c>
      <c r="K65" s="8">
        <v>24.29</v>
      </c>
      <c r="L65" s="8">
        <v>3</v>
      </c>
      <c r="M65" s="8">
        <v>41.03</v>
      </c>
      <c r="N65" s="6">
        <v>-35066.417999999998</v>
      </c>
      <c r="O65" s="6">
        <v>320004.27600000001</v>
      </c>
      <c r="P65" s="6">
        <v>36185.836000000003</v>
      </c>
      <c r="Q65" s="6">
        <v>72092.777000000002</v>
      </c>
      <c r="R65" s="6">
        <v>392097.05300000001</v>
      </c>
      <c r="S65" s="6">
        <v>357030.63500000001</v>
      </c>
      <c r="T65" s="6">
        <f t="shared" si="3"/>
        <v>3305.349234984194</v>
      </c>
      <c r="U65" s="6">
        <f t="shared" si="4"/>
        <v>3000.3053066385669</v>
      </c>
      <c r="V65" s="6">
        <f t="shared" si="5"/>
        <v>2704.697989462592</v>
      </c>
      <c r="W65" s="6">
        <f t="shared" si="6"/>
        <v>2697.6124425711278</v>
      </c>
      <c r="X65" s="6">
        <f t="shared" si="7"/>
        <v>272.75502787623333</v>
      </c>
      <c r="Y65" s="6">
        <f t="shared" si="8"/>
        <v>245.88163540569019</v>
      </c>
    </row>
    <row r="66" spans="1:25">
      <c r="A66" s="12" t="s">
        <v>260</v>
      </c>
      <c r="B66" s="12" t="s">
        <v>257</v>
      </c>
      <c r="C66" s="12" t="s">
        <v>92</v>
      </c>
      <c r="D66" s="12">
        <v>123</v>
      </c>
      <c r="E66" s="13">
        <v>128</v>
      </c>
      <c r="F66" s="13">
        <f t="shared" si="0"/>
        <v>35.03</v>
      </c>
      <c r="G66" s="14">
        <f t="shared" si="1"/>
        <v>0.29688838138738227</v>
      </c>
      <c r="H66" s="14">
        <f t="shared" si="2"/>
        <v>0.55894947188124455</v>
      </c>
      <c r="I66" s="13">
        <v>10.4</v>
      </c>
      <c r="J66" s="13">
        <v>9.18</v>
      </c>
      <c r="K66" s="13">
        <v>15.45</v>
      </c>
      <c r="L66" s="13">
        <v>4.5</v>
      </c>
      <c r="M66" s="13">
        <v>39.53</v>
      </c>
      <c r="N66" s="15">
        <v>-37155.985000000001</v>
      </c>
      <c r="O66" s="15">
        <v>340610.81599999999</v>
      </c>
      <c r="P66" s="15">
        <v>32163.679</v>
      </c>
      <c r="Q66" s="15">
        <v>62595.237999999998</v>
      </c>
      <c r="R66" s="15">
        <v>403206.054</v>
      </c>
      <c r="S66" s="15">
        <v>366050.06900000002</v>
      </c>
      <c r="T66" s="15">
        <f t="shared" si="3"/>
        <v>3150.047296875</v>
      </c>
      <c r="U66" s="15">
        <f t="shared" si="4"/>
        <v>2898.7685546875</v>
      </c>
      <c r="V66" s="15">
        <f t="shared" si="5"/>
        <v>2608.4874218750001</v>
      </c>
      <c r="W66" s="15">
        <f t="shared" si="6"/>
        <v>2661.0219999999999</v>
      </c>
      <c r="X66" s="15">
        <f t="shared" si="7"/>
        <v>263.5244140625</v>
      </c>
      <c r="Y66" s="15">
        <f t="shared" si="8"/>
        <v>237.13522017045455</v>
      </c>
    </row>
    <row r="67" spans="1:25">
      <c r="A67" t="s">
        <v>260</v>
      </c>
      <c r="B67" t="s">
        <v>257</v>
      </c>
      <c r="C67" t="s">
        <v>196</v>
      </c>
      <c r="D67">
        <v>133</v>
      </c>
      <c r="E67" s="8">
        <v>132</v>
      </c>
      <c r="F67" s="8">
        <f t="shared" si="0"/>
        <v>40.619999999999997</v>
      </c>
      <c r="G67" s="9">
        <f t="shared" si="1"/>
        <v>8.6410635155096019E-2</v>
      </c>
      <c r="H67" s="9">
        <f t="shared" si="2"/>
        <v>0.44583948793697686</v>
      </c>
      <c r="I67" s="8">
        <v>3.51</v>
      </c>
      <c r="J67" s="8">
        <v>14.6</v>
      </c>
      <c r="K67" s="8">
        <v>22.51</v>
      </c>
      <c r="L67" s="8">
        <v>0</v>
      </c>
      <c r="M67" s="8">
        <v>40.47</v>
      </c>
      <c r="N67" s="6">
        <v>-36343.269999999997</v>
      </c>
      <c r="O67" s="6">
        <v>324808.17700000003</v>
      </c>
      <c r="P67" s="6">
        <v>48421.838000000003</v>
      </c>
      <c r="Q67" s="6">
        <v>114225.09600000001</v>
      </c>
      <c r="R67" s="6">
        <v>439033.27299999999</v>
      </c>
      <c r="S67" s="6">
        <v>402690.00300000003</v>
      </c>
      <c r="T67" s="6">
        <f t="shared" si="3"/>
        <v>3326.0096439393938</v>
      </c>
      <c r="U67" s="6">
        <f t="shared" si="4"/>
        <v>2959.1775378787879</v>
      </c>
      <c r="V67" s="6">
        <f t="shared" si="5"/>
        <v>2683.8497348484852</v>
      </c>
      <c r="W67" s="6">
        <f t="shared" si="6"/>
        <v>2460.6680075757577</v>
      </c>
      <c r="X67" s="6">
        <f t="shared" si="7"/>
        <v>269.01613980716252</v>
      </c>
      <c r="Y67" s="6">
        <f t="shared" si="8"/>
        <v>243.98633953168047</v>
      </c>
    </row>
    <row r="68" spans="1:25">
      <c r="A68" s="12" t="s">
        <v>260</v>
      </c>
      <c r="B68" s="12" t="s">
        <v>257</v>
      </c>
      <c r="C68" s="12" t="s">
        <v>150</v>
      </c>
      <c r="D68" s="12">
        <v>144</v>
      </c>
      <c r="E68" s="13">
        <v>146.875</v>
      </c>
      <c r="F68" s="13">
        <f t="shared" si="0"/>
        <v>40.29</v>
      </c>
      <c r="G68" s="14">
        <f t="shared" si="1"/>
        <v>0.3569123852072475</v>
      </c>
      <c r="H68" s="14">
        <f t="shared" si="2"/>
        <v>0.43162074956564905</v>
      </c>
      <c r="I68" s="13">
        <v>14.38</v>
      </c>
      <c r="J68" s="13">
        <v>3.01</v>
      </c>
      <c r="K68" s="13">
        <v>22.9</v>
      </c>
      <c r="L68" s="13">
        <v>3</v>
      </c>
      <c r="M68" s="13">
        <v>43.05</v>
      </c>
      <c r="N68" s="15">
        <v>-41380.576000000001</v>
      </c>
      <c r="O68" s="15">
        <v>399156.17099999997</v>
      </c>
      <c r="P68" s="15">
        <v>49408.173000000003</v>
      </c>
      <c r="Q68" s="15">
        <v>98442.040999999997</v>
      </c>
      <c r="R68" s="15">
        <v>497598.212</v>
      </c>
      <c r="S68" s="15">
        <v>456217.636</v>
      </c>
      <c r="T68" s="15">
        <f t="shared" si="3"/>
        <v>3387.90272</v>
      </c>
      <c r="U68" s="15">
        <f t="shared" si="4"/>
        <v>3051.5066485106381</v>
      </c>
      <c r="V68" s="15">
        <f t="shared" si="5"/>
        <v>2769.7665565957445</v>
      </c>
      <c r="W68" s="15">
        <f t="shared" si="6"/>
        <v>2717.6590365957445</v>
      </c>
      <c r="X68" s="15">
        <f t="shared" si="7"/>
        <v>277.40969531914891</v>
      </c>
      <c r="Y68" s="15">
        <f t="shared" si="8"/>
        <v>251.79695969052224</v>
      </c>
    </row>
    <row r="69" spans="1:25">
      <c r="A69" t="s">
        <v>260</v>
      </c>
      <c r="B69" t="s">
        <v>257</v>
      </c>
      <c r="C69" t="s">
        <v>146</v>
      </c>
      <c r="D69">
        <v>160</v>
      </c>
      <c r="E69" s="8">
        <v>164.375</v>
      </c>
      <c r="F69" s="8">
        <f t="shared" si="0"/>
        <v>45.15</v>
      </c>
      <c r="G69" s="9">
        <f t="shared" si="1"/>
        <v>0.33111849390919157</v>
      </c>
      <c r="H69" s="9">
        <f t="shared" si="2"/>
        <v>0.33111849390919157</v>
      </c>
      <c r="I69" s="8">
        <v>14.95</v>
      </c>
      <c r="J69" s="8">
        <v>0</v>
      </c>
      <c r="K69" s="8">
        <v>30.2</v>
      </c>
      <c r="L69" s="8">
        <v>2.5</v>
      </c>
      <c r="M69" s="8">
        <v>46.65</v>
      </c>
      <c r="N69" s="6">
        <v>-49239.445</v>
      </c>
      <c r="O69" s="6">
        <v>394709.34700000001</v>
      </c>
      <c r="P69" s="6">
        <v>41625.067000000003</v>
      </c>
      <c r="Q69" s="6">
        <v>97325.65</v>
      </c>
      <c r="R69" s="6">
        <v>492034.99699999997</v>
      </c>
      <c r="S69" s="6">
        <v>442795.55200000003</v>
      </c>
      <c r="T69" s="6">
        <f t="shared" si="3"/>
        <v>2993.3688030418248</v>
      </c>
      <c r="U69" s="6">
        <f t="shared" si="4"/>
        <v>2740.136456273764</v>
      </c>
      <c r="V69" s="6">
        <f t="shared" si="5"/>
        <v>2440.5808973384032</v>
      </c>
      <c r="W69" s="6">
        <f t="shared" si="6"/>
        <v>2401.2735939163499</v>
      </c>
      <c r="X69" s="6">
        <f t="shared" si="7"/>
        <v>249.10331420670582</v>
      </c>
      <c r="Y69" s="6">
        <f t="shared" si="8"/>
        <v>221.87099066712756</v>
      </c>
    </row>
    <row r="70" spans="1:25">
      <c r="A70" s="12" t="s">
        <v>260</v>
      </c>
      <c r="B70" s="12" t="s">
        <v>257</v>
      </c>
      <c r="C70" s="12" t="s">
        <v>63</v>
      </c>
      <c r="D70" s="12">
        <v>161</v>
      </c>
      <c r="E70" s="13">
        <v>167.5</v>
      </c>
      <c r="F70" s="13">
        <f t="shared" si="0"/>
        <v>56.97</v>
      </c>
      <c r="G70" s="14">
        <f t="shared" si="1"/>
        <v>0.2848867825171143</v>
      </c>
      <c r="H70" s="14">
        <f t="shared" si="2"/>
        <v>0.31999297876075128</v>
      </c>
      <c r="I70" s="13">
        <v>16.23</v>
      </c>
      <c r="J70" s="13">
        <v>2</v>
      </c>
      <c r="K70" s="13">
        <v>38.74</v>
      </c>
      <c r="L70" s="13">
        <v>0.5</v>
      </c>
      <c r="M70" s="13">
        <v>57.47</v>
      </c>
      <c r="N70" s="15">
        <v>-52098.258000000002</v>
      </c>
      <c r="O70" s="15">
        <v>601750.27399999998</v>
      </c>
      <c r="P70" s="15">
        <v>146826.147</v>
      </c>
      <c r="Q70" s="15">
        <v>200947.58300000001</v>
      </c>
      <c r="R70" s="15">
        <v>802697.85699999996</v>
      </c>
      <c r="S70" s="15">
        <v>750599.59900000005</v>
      </c>
      <c r="T70" s="15">
        <f t="shared" si="3"/>
        <v>4792.2260119402981</v>
      </c>
      <c r="U70" s="15">
        <f t="shared" si="4"/>
        <v>3915.6519999999996</v>
      </c>
      <c r="V70" s="15">
        <f t="shared" si="5"/>
        <v>3604.6176238805974</v>
      </c>
      <c r="W70" s="15">
        <f t="shared" si="6"/>
        <v>3592.5389492537311</v>
      </c>
      <c r="X70" s="15">
        <f t="shared" si="7"/>
        <v>355.96836363636362</v>
      </c>
      <c r="Y70" s="15">
        <f t="shared" si="8"/>
        <v>327.69251126187248</v>
      </c>
    </row>
    <row r="71" spans="1:25">
      <c r="A71" t="s">
        <v>260</v>
      </c>
      <c r="B71" t="s">
        <v>257</v>
      </c>
      <c r="C71" t="s">
        <v>170</v>
      </c>
      <c r="D71">
        <v>197</v>
      </c>
      <c r="E71" s="8">
        <v>200.875</v>
      </c>
      <c r="F71" s="8">
        <f t="shared" si="0"/>
        <v>51.480000000000004</v>
      </c>
      <c r="G71" s="9">
        <f t="shared" si="1"/>
        <v>0.25990675990675988</v>
      </c>
      <c r="H71" s="9">
        <f t="shared" si="2"/>
        <v>0.48523698523698522</v>
      </c>
      <c r="I71" s="8">
        <v>13.38</v>
      </c>
      <c r="J71" s="8">
        <v>11.6</v>
      </c>
      <c r="K71" s="8">
        <v>26.5</v>
      </c>
      <c r="L71" s="8">
        <v>4</v>
      </c>
      <c r="M71" s="8">
        <v>55.22</v>
      </c>
      <c r="N71" s="6">
        <v>-54867.646999999997</v>
      </c>
      <c r="O71" s="6">
        <v>526016.12399999995</v>
      </c>
      <c r="P71" s="6">
        <v>79648.620999999999</v>
      </c>
      <c r="Q71" s="6">
        <v>130181.761</v>
      </c>
      <c r="R71" s="6">
        <v>656197.88500000001</v>
      </c>
      <c r="S71" s="6">
        <v>601330.23800000001</v>
      </c>
      <c r="T71" s="6">
        <f t="shared" si="3"/>
        <v>3266.6976228998133</v>
      </c>
      <c r="U71" s="6">
        <f t="shared" si="4"/>
        <v>2870.189242065961</v>
      </c>
      <c r="V71" s="6">
        <f t="shared" si="5"/>
        <v>2597.0460087118859</v>
      </c>
      <c r="W71" s="6">
        <f t="shared" si="6"/>
        <v>2618.6241393901678</v>
      </c>
      <c r="X71" s="6">
        <f t="shared" si="7"/>
        <v>260.92629473326917</v>
      </c>
      <c r="Y71" s="6">
        <f t="shared" si="8"/>
        <v>236.09509170108052</v>
      </c>
    </row>
    <row r="72" spans="1:25">
      <c r="A72" s="12" t="s">
        <v>258</v>
      </c>
      <c r="B72" s="12" t="s">
        <v>261</v>
      </c>
      <c r="C72" s="12" t="s">
        <v>84</v>
      </c>
      <c r="D72" s="12">
        <v>63</v>
      </c>
      <c r="E72" s="13">
        <v>63.875</v>
      </c>
      <c r="F72" s="13">
        <f t="shared" si="0"/>
        <v>21.53</v>
      </c>
      <c r="G72" s="14">
        <f t="shared" si="1"/>
        <v>0.23223409196470041</v>
      </c>
      <c r="H72" s="14">
        <f t="shared" si="2"/>
        <v>0.35903390617742686</v>
      </c>
      <c r="I72" s="13">
        <v>5</v>
      </c>
      <c r="J72" s="13">
        <v>2.73</v>
      </c>
      <c r="K72" s="13">
        <v>13.8</v>
      </c>
      <c r="L72" s="13">
        <v>1.82</v>
      </c>
      <c r="M72" s="13">
        <v>23.35</v>
      </c>
      <c r="N72" s="15">
        <v>-25077.719000000001</v>
      </c>
      <c r="O72" s="15">
        <v>185302.50399999999</v>
      </c>
      <c r="P72" s="15">
        <v>14057.652</v>
      </c>
      <c r="Q72" s="15">
        <v>35737.760999999999</v>
      </c>
      <c r="R72" s="15">
        <v>221040.26500000001</v>
      </c>
      <c r="S72" s="15">
        <v>195962.546</v>
      </c>
      <c r="T72" s="15">
        <f t="shared" si="3"/>
        <v>3460.5129549902153</v>
      </c>
      <c r="U72" s="15">
        <f t="shared" si="4"/>
        <v>3240.4322974559691</v>
      </c>
      <c r="V72" s="15">
        <f t="shared" si="5"/>
        <v>2847.8261291585127</v>
      </c>
      <c r="W72" s="15">
        <f t="shared" si="6"/>
        <v>2901.0176751467707</v>
      </c>
      <c r="X72" s="15">
        <f t="shared" si="7"/>
        <v>294.58475431417901</v>
      </c>
      <c r="Y72" s="15">
        <f t="shared" si="8"/>
        <v>258.8932844689557</v>
      </c>
    </row>
    <row r="73" spans="1:25">
      <c r="A73" t="s">
        <v>258</v>
      </c>
      <c r="B73" t="s">
        <v>261</v>
      </c>
      <c r="C73" t="s">
        <v>137</v>
      </c>
      <c r="D73">
        <v>69</v>
      </c>
      <c r="E73" s="8">
        <v>68.75</v>
      </c>
      <c r="F73" s="8">
        <f t="shared" ref="F73:F136" si="9">+K73+J73+I73</f>
        <v>20.12</v>
      </c>
      <c r="G73" s="9">
        <f t="shared" ref="G73:G136" si="10">+I73/F73</f>
        <v>0.19681908548707752</v>
      </c>
      <c r="H73" s="9">
        <f t="shared" ref="H73:H136" si="11">+(I73+J73)/F73</f>
        <v>0.38369781312127232</v>
      </c>
      <c r="I73" s="8">
        <v>3.96</v>
      </c>
      <c r="J73" s="8">
        <v>3.76</v>
      </c>
      <c r="K73" s="8">
        <v>12.4</v>
      </c>
      <c r="L73" s="8">
        <v>1.75</v>
      </c>
      <c r="M73" s="8">
        <v>21.87</v>
      </c>
      <c r="N73" s="6">
        <v>-26258.128000000001</v>
      </c>
      <c r="O73" s="6">
        <v>206142.693</v>
      </c>
      <c r="P73" s="6">
        <v>17720.975999999999</v>
      </c>
      <c r="Q73" s="6">
        <v>37943.152000000002</v>
      </c>
      <c r="R73" s="6">
        <v>244085.845</v>
      </c>
      <c r="S73" s="6">
        <v>217827.717</v>
      </c>
      <c r="T73" s="6">
        <f t="shared" si="3"/>
        <v>3550.3395636363634</v>
      </c>
      <c r="U73" s="6">
        <f t="shared" si="4"/>
        <v>3292.579912727273</v>
      </c>
      <c r="V73" s="6">
        <f t="shared" si="5"/>
        <v>2910.6435054545454</v>
      </c>
      <c r="W73" s="6">
        <f t="shared" si="6"/>
        <v>2998.439170909091</v>
      </c>
      <c r="X73" s="6">
        <f t="shared" si="7"/>
        <v>299.32544661157027</v>
      </c>
      <c r="Y73" s="6">
        <f t="shared" si="8"/>
        <v>264.60395504132231</v>
      </c>
    </row>
    <row r="74" spans="1:25">
      <c r="A74" s="12" t="s">
        <v>258</v>
      </c>
      <c r="B74" s="12" t="s">
        <v>261</v>
      </c>
      <c r="C74" s="12" t="s">
        <v>70</v>
      </c>
      <c r="D74" s="12">
        <v>69</v>
      </c>
      <c r="E74" s="13">
        <v>70</v>
      </c>
      <c r="F74" s="13">
        <f t="shared" si="9"/>
        <v>21.59</v>
      </c>
      <c r="G74" s="14">
        <f t="shared" si="10"/>
        <v>0.31357109773043074</v>
      </c>
      <c r="H74" s="14">
        <f t="shared" si="11"/>
        <v>0.63825845298749417</v>
      </c>
      <c r="I74" s="13">
        <v>6.77</v>
      </c>
      <c r="J74" s="13">
        <v>7.01</v>
      </c>
      <c r="K74" s="13">
        <v>7.81</v>
      </c>
      <c r="L74" s="13">
        <v>1.88</v>
      </c>
      <c r="M74" s="13">
        <v>23.47</v>
      </c>
      <c r="N74" s="15">
        <v>-27109.718000000001</v>
      </c>
      <c r="O74" s="15">
        <v>199510.70499999999</v>
      </c>
      <c r="P74" s="15">
        <v>13647.888000000001</v>
      </c>
      <c r="Q74" s="15">
        <v>34555.059000000001</v>
      </c>
      <c r="R74" s="15">
        <v>234065.764</v>
      </c>
      <c r="S74" s="15">
        <v>206956.046</v>
      </c>
      <c r="T74" s="15">
        <f t="shared" ref="T74:T137" si="12">+R74/E74</f>
        <v>3343.7966285714283</v>
      </c>
      <c r="U74" s="15">
        <f t="shared" ref="U74:U137" si="13">+(R74-P74)/E74</f>
        <v>3148.8267999999998</v>
      </c>
      <c r="V74" s="15">
        <f t="shared" ref="V74:V137" si="14">+(S74-P74)/E74</f>
        <v>2761.5451142857141</v>
      </c>
      <c r="W74" s="15">
        <f t="shared" ref="W74:W137" si="15">+O74/E74</f>
        <v>2850.1529285714282</v>
      </c>
      <c r="X74" s="15">
        <f t="shared" ref="X74:X137" si="16">+U74/$X$1</f>
        <v>286.25698181818183</v>
      </c>
      <c r="Y74" s="15">
        <f t="shared" ref="Y74:Y137" si="17">+V74/$X$1</f>
        <v>251.04955584415583</v>
      </c>
    </row>
    <row r="75" spans="1:25">
      <c r="A75" t="s">
        <v>258</v>
      </c>
      <c r="B75" t="s">
        <v>261</v>
      </c>
      <c r="C75" t="s">
        <v>76</v>
      </c>
      <c r="D75">
        <v>70</v>
      </c>
      <c r="E75" s="8">
        <v>71</v>
      </c>
      <c r="F75" s="8">
        <f t="shared" si="9"/>
        <v>22.5</v>
      </c>
      <c r="G75" s="9">
        <f t="shared" si="10"/>
        <v>0.62222222222222223</v>
      </c>
      <c r="H75" s="9">
        <f t="shared" si="11"/>
        <v>0.62222222222222223</v>
      </c>
      <c r="I75" s="8">
        <v>14</v>
      </c>
      <c r="J75" s="8">
        <v>0</v>
      </c>
      <c r="K75" s="8">
        <v>8.5</v>
      </c>
      <c r="L75" s="8">
        <v>1.74</v>
      </c>
      <c r="M75" s="8">
        <v>24.24</v>
      </c>
      <c r="N75" s="6">
        <v>-27002.7</v>
      </c>
      <c r="O75" s="6">
        <v>241536.33900000001</v>
      </c>
      <c r="P75" s="6">
        <v>14797.691999999999</v>
      </c>
      <c r="Q75" s="6">
        <v>36415.964999999997</v>
      </c>
      <c r="R75" s="6">
        <v>277952.304</v>
      </c>
      <c r="S75" s="6">
        <v>250949.60399999999</v>
      </c>
      <c r="T75" s="6">
        <f t="shared" si="12"/>
        <v>3914.8211830985915</v>
      </c>
      <c r="U75" s="6">
        <f t="shared" si="13"/>
        <v>3706.4029859154934</v>
      </c>
      <c r="V75" s="6">
        <f t="shared" si="14"/>
        <v>3326.0832676056334</v>
      </c>
      <c r="W75" s="6">
        <f t="shared" si="15"/>
        <v>3401.9202676056339</v>
      </c>
      <c r="X75" s="6">
        <f t="shared" si="16"/>
        <v>336.94572599231759</v>
      </c>
      <c r="Y75" s="6">
        <f t="shared" si="17"/>
        <v>302.37120614596665</v>
      </c>
    </row>
    <row r="76" spans="1:25">
      <c r="A76" s="12" t="s">
        <v>258</v>
      </c>
      <c r="B76" s="12" t="s">
        <v>261</v>
      </c>
      <c r="C76" s="12" t="s">
        <v>28</v>
      </c>
      <c r="D76" s="12">
        <v>71</v>
      </c>
      <c r="E76" s="13">
        <v>72</v>
      </c>
      <c r="F76" s="13">
        <f t="shared" si="9"/>
        <v>21.16</v>
      </c>
      <c r="G76" s="14">
        <f t="shared" si="10"/>
        <v>0.27221172022684309</v>
      </c>
      <c r="H76" s="14">
        <f t="shared" si="11"/>
        <v>0.34310018903591682</v>
      </c>
      <c r="I76" s="13">
        <v>5.76</v>
      </c>
      <c r="J76" s="13">
        <v>1.5</v>
      </c>
      <c r="K76" s="13">
        <v>13.9</v>
      </c>
      <c r="L76" s="13">
        <v>2</v>
      </c>
      <c r="M76" s="13">
        <v>23.16</v>
      </c>
      <c r="N76" s="15">
        <v>-26623.946</v>
      </c>
      <c r="O76" s="15">
        <v>207061.83</v>
      </c>
      <c r="P76" s="15">
        <v>19508.196</v>
      </c>
      <c r="Q76" s="15">
        <v>43743.785000000003</v>
      </c>
      <c r="R76" s="15">
        <v>250805.61499999999</v>
      </c>
      <c r="S76" s="15">
        <v>224181.66899999999</v>
      </c>
      <c r="T76" s="15">
        <f t="shared" si="12"/>
        <v>3483.4113194444444</v>
      </c>
      <c r="U76" s="15">
        <f t="shared" si="13"/>
        <v>3212.4641527777776</v>
      </c>
      <c r="V76" s="15">
        <f t="shared" si="14"/>
        <v>2842.6871249999999</v>
      </c>
      <c r="W76" s="15">
        <f t="shared" si="15"/>
        <v>2875.8587499999999</v>
      </c>
      <c r="X76" s="15">
        <f t="shared" si="16"/>
        <v>292.04219570707068</v>
      </c>
      <c r="Y76" s="15">
        <f t="shared" si="17"/>
        <v>258.42610227272729</v>
      </c>
    </row>
    <row r="77" spans="1:25">
      <c r="A77" t="s">
        <v>258</v>
      </c>
      <c r="B77" t="s">
        <v>261</v>
      </c>
      <c r="C77" t="s">
        <v>136</v>
      </c>
      <c r="D77">
        <v>74</v>
      </c>
      <c r="E77" s="8">
        <v>74.625</v>
      </c>
      <c r="F77" s="8">
        <f t="shared" si="9"/>
        <v>22.520000000000003</v>
      </c>
      <c r="G77" s="9">
        <f t="shared" si="10"/>
        <v>0.27087033747779748</v>
      </c>
      <c r="H77" s="9">
        <f t="shared" si="11"/>
        <v>0.5257548845470692</v>
      </c>
      <c r="I77" s="8">
        <v>6.1</v>
      </c>
      <c r="J77" s="8">
        <v>5.74</v>
      </c>
      <c r="K77" s="8">
        <v>10.68</v>
      </c>
      <c r="L77" s="8">
        <v>1.83</v>
      </c>
      <c r="M77" s="8">
        <v>24.35</v>
      </c>
      <c r="N77" s="6">
        <v>-29291.313999999998</v>
      </c>
      <c r="O77" s="6">
        <v>210398.17600000001</v>
      </c>
      <c r="P77" s="6">
        <v>14410.08</v>
      </c>
      <c r="Q77" s="6">
        <v>37937.732000000004</v>
      </c>
      <c r="R77" s="6">
        <v>248335.908</v>
      </c>
      <c r="S77" s="6">
        <v>219044.59400000001</v>
      </c>
      <c r="T77" s="6">
        <f t="shared" si="12"/>
        <v>3327.7843618090451</v>
      </c>
      <c r="U77" s="6">
        <f t="shared" si="13"/>
        <v>3134.684462311558</v>
      </c>
      <c r="V77" s="6">
        <f t="shared" si="14"/>
        <v>2742.1710418760472</v>
      </c>
      <c r="W77" s="6">
        <f t="shared" si="15"/>
        <v>2819.4060435510887</v>
      </c>
      <c r="X77" s="6">
        <f t="shared" si="16"/>
        <v>284.97131475559621</v>
      </c>
      <c r="Y77" s="6">
        <f t="shared" si="17"/>
        <v>249.28827653418611</v>
      </c>
    </row>
    <row r="78" spans="1:25">
      <c r="A78" s="12" t="s">
        <v>258</v>
      </c>
      <c r="B78" s="12" t="s">
        <v>261</v>
      </c>
      <c r="C78" s="12" t="s">
        <v>42</v>
      </c>
      <c r="D78" s="12">
        <v>76</v>
      </c>
      <c r="E78" s="13">
        <v>76.625</v>
      </c>
      <c r="F78" s="13">
        <f t="shared" si="9"/>
        <v>26.48</v>
      </c>
      <c r="G78" s="14">
        <f t="shared" si="10"/>
        <v>0.24471299093655591</v>
      </c>
      <c r="H78" s="14">
        <f t="shared" si="11"/>
        <v>0.47129909365558914</v>
      </c>
      <c r="I78" s="13">
        <v>6.48</v>
      </c>
      <c r="J78" s="13">
        <v>6</v>
      </c>
      <c r="K78" s="13">
        <v>14</v>
      </c>
      <c r="L78" s="13">
        <v>2</v>
      </c>
      <c r="M78" s="13">
        <v>28.48</v>
      </c>
      <c r="N78" s="15">
        <v>-30405.987000000001</v>
      </c>
      <c r="O78" s="15">
        <v>222151.337</v>
      </c>
      <c r="P78" s="15">
        <v>36373.644</v>
      </c>
      <c r="Q78" s="15">
        <v>57667.798999999999</v>
      </c>
      <c r="R78" s="15">
        <v>279819.136</v>
      </c>
      <c r="S78" s="15">
        <v>249413.149</v>
      </c>
      <c r="T78" s="15">
        <f t="shared" si="12"/>
        <v>3651.7994910277325</v>
      </c>
      <c r="U78" s="15">
        <f t="shared" si="13"/>
        <v>3177.1026688417619</v>
      </c>
      <c r="V78" s="15">
        <f t="shared" si="14"/>
        <v>2780.2871778140293</v>
      </c>
      <c r="W78" s="15">
        <f t="shared" si="15"/>
        <v>2899.2017879282221</v>
      </c>
      <c r="X78" s="15">
        <f t="shared" si="16"/>
        <v>288.82751534925109</v>
      </c>
      <c r="Y78" s="15">
        <f t="shared" si="17"/>
        <v>252.7533798012754</v>
      </c>
    </row>
    <row r="79" spans="1:25">
      <c r="A79" t="s">
        <v>258</v>
      </c>
      <c r="B79" t="s">
        <v>261</v>
      </c>
      <c r="C79" t="s">
        <v>64</v>
      </c>
      <c r="D79">
        <v>78</v>
      </c>
      <c r="E79" s="8">
        <v>77.75</v>
      </c>
      <c r="F79" s="8">
        <f t="shared" si="9"/>
        <v>21.19</v>
      </c>
      <c r="G79" s="9">
        <f t="shared" si="10"/>
        <v>0.42331288343558282</v>
      </c>
      <c r="H79" s="9">
        <f t="shared" si="11"/>
        <v>0.51769702689948094</v>
      </c>
      <c r="I79" s="8">
        <v>8.9700000000000006</v>
      </c>
      <c r="J79" s="8">
        <v>2</v>
      </c>
      <c r="K79" s="8">
        <v>10.220000000000001</v>
      </c>
      <c r="L79" s="8">
        <v>1.75</v>
      </c>
      <c r="M79" s="8">
        <v>22.94</v>
      </c>
      <c r="N79" s="6">
        <v>-32292.993999999999</v>
      </c>
      <c r="O79" s="6">
        <v>209649.073</v>
      </c>
      <c r="P79" s="6">
        <v>19257.504000000001</v>
      </c>
      <c r="Q79" s="6">
        <v>44545.025000000001</v>
      </c>
      <c r="R79" s="6">
        <v>254194.098</v>
      </c>
      <c r="S79" s="6">
        <v>221901.10399999999</v>
      </c>
      <c r="T79" s="6">
        <f t="shared" si="12"/>
        <v>3269.3774662379419</v>
      </c>
      <c r="U79" s="6">
        <f t="shared" si="13"/>
        <v>3021.6925273311895</v>
      </c>
      <c r="V79" s="6">
        <f t="shared" si="14"/>
        <v>2606.3485530546623</v>
      </c>
      <c r="W79" s="6">
        <f t="shared" si="15"/>
        <v>2696.4510996784566</v>
      </c>
      <c r="X79" s="6">
        <f t="shared" si="16"/>
        <v>274.69932066647175</v>
      </c>
      <c r="Y79" s="6">
        <f t="shared" si="17"/>
        <v>236.94077755042383</v>
      </c>
    </row>
    <row r="80" spans="1:25">
      <c r="A80" s="12" t="s">
        <v>258</v>
      </c>
      <c r="B80" s="12" t="s">
        <v>261</v>
      </c>
      <c r="C80" s="12" t="s">
        <v>25</v>
      </c>
      <c r="D80" s="12">
        <v>79</v>
      </c>
      <c r="E80" s="13">
        <v>79.375</v>
      </c>
      <c r="F80" s="13">
        <f t="shared" si="9"/>
        <v>21.85</v>
      </c>
      <c r="G80" s="14">
        <f t="shared" si="10"/>
        <v>0.36475972540045765</v>
      </c>
      <c r="H80" s="14">
        <f t="shared" si="11"/>
        <v>0.48192219679633863</v>
      </c>
      <c r="I80" s="13">
        <v>7.97</v>
      </c>
      <c r="J80" s="13">
        <v>2.56</v>
      </c>
      <c r="K80" s="13">
        <v>11.32</v>
      </c>
      <c r="L80" s="13">
        <v>2.25</v>
      </c>
      <c r="M80" s="13">
        <v>24.1</v>
      </c>
      <c r="N80" s="15">
        <v>-30626.841</v>
      </c>
      <c r="O80" s="15">
        <v>232731.66</v>
      </c>
      <c r="P80" s="15">
        <v>17773.092000000001</v>
      </c>
      <c r="Q80" s="15">
        <v>39120.203000000001</v>
      </c>
      <c r="R80" s="15">
        <v>271851.86300000001</v>
      </c>
      <c r="S80" s="15">
        <v>241225.022</v>
      </c>
      <c r="T80" s="15">
        <f t="shared" si="12"/>
        <v>3424.9053606299212</v>
      </c>
      <c r="U80" s="15">
        <f t="shared" si="13"/>
        <v>3200.9923905511814</v>
      </c>
      <c r="V80" s="15">
        <f t="shared" si="14"/>
        <v>2815.1424251968501</v>
      </c>
      <c r="W80" s="15">
        <f t="shared" si="15"/>
        <v>2932.0524094488192</v>
      </c>
      <c r="X80" s="15">
        <f t="shared" si="16"/>
        <v>290.99930823192557</v>
      </c>
      <c r="Y80" s="15">
        <f t="shared" si="17"/>
        <v>255.9220386542591</v>
      </c>
    </row>
    <row r="81" spans="1:25">
      <c r="A81" t="s">
        <v>258</v>
      </c>
      <c r="B81" t="s">
        <v>261</v>
      </c>
      <c r="C81" t="s">
        <v>36</v>
      </c>
      <c r="D81">
        <v>79</v>
      </c>
      <c r="E81" s="8">
        <v>81.25</v>
      </c>
      <c r="F81" s="8">
        <f t="shared" si="9"/>
        <v>30.25</v>
      </c>
      <c r="G81" s="9">
        <f t="shared" si="10"/>
        <v>0.33256198347107441</v>
      </c>
      <c r="H81" s="9">
        <f t="shared" si="11"/>
        <v>0.51272727272727281</v>
      </c>
      <c r="I81" s="8">
        <v>10.06</v>
      </c>
      <c r="J81" s="8">
        <v>5.45</v>
      </c>
      <c r="K81" s="8">
        <v>14.74</v>
      </c>
      <c r="L81" s="8">
        <v>1.97</v>
      </c>
      <c r="M81" s="8">
        <v>32.22</v>
      </c>
      <c r="N81" s="6">
        <v>-33055.53</v>
      </c>
      <c r="O81" s="6">
        <v>237802.495</v>
      </c>
      <c r="P81" s="6">
        <v>19537.344000000001</v>
      </c>
      <c r="Q81" s="6">
        <v>44320.754000000001</v>
      </c>
      <c r="R81" s="6">
        <v>282123.24900000001</v>
      </c>
      <c r="S81" s="6">
        <v>249067.71900000001</v>
      </c>
      <c r="T81" s="6">
        <f t="shared" si="12"/>
        <v>3472.2861415384618</v>
      </c>
      <c r="U81" s="6">
        <f t="shared" si="13"/>
        <v>3231.8265230769234</v>
      </c>
      <c r="V81" s="6">
        <f t="shared" si="14"/>
        <v>2824.9892307692307</v>
      </c>
      <c r="W81" s="6">
        <f t="shared" si="15"/>
        <v>2926.7999384615382</v>
      </c>
      <c r="X81" s="6">
        <f t="shared" si="16"/>
        <v>293.80241118881122</v>
      </c>
      <c r="Y81" s="6">
        <f t="shared" si="17"/>
        <v>256.81720279720281</v>
      </c>
    </row>
    <row r="82" spans="1:25">
      <c r="A82" s="12" t="s">
        <v>258</v>
      </c>
      <c r="B82" s="12" t="s">
        <v>261</v>
      </c>
      <c r="C82" s="12" t="s">
        <v>67</v>
      </c>
      <c r="D82" s="12">
        <v>83</v>
      </c>
      <c r="E82" s="13">
        <v>81.375</v>
      </c>
      <c r="F82" s="13">
        <f t="shared" si="9"/>
        <v>27.25</v>
      </c>
      <c r="G82" s="14">
        <f t="shared" si="10"/>
        <v>0.34862385321100919</v>
      </c>
      <c r="H82" s="14">
        <f t="shared" si="11"/>
        <v>0.41724770642201836</v>
      </c>
      <c r="I82" s="13">
        <v>9.5</v>
      </c>
      <c r="J82" s="13">
        <v>1.87</v>
      </c>
      <c r="K82" s="13">
        <v>15.88</v>
      </c>
      <c r="L82" s="13">
        <v>1.97</v>
      </c>
      <c r="M82" s="13">
        <v>29.22</v>
      </c>
      <c r="N82" s="15">
        <v>-32417.772000000001</v>
      </c>
      <c r="O82" s="15">
        <v>264637.96399999998</v>
      </c>
      <c r="P82" s="15">
        <v>24556.536</v>
      </c>
      <c r="Q82" s="15">
        <v>54870.404000000002</v>
      </c>
      <c r="R82" s="15">
        <v>319508.36800000002</v>
      </c>
      <c r="S82" s="15">
        <v>287090.59600000002</v>
      </c>
      <c r="T82" s="15">
        <f t="shared" si="12"/>
        <v>3926.3701136712752</v>
      </c>
      <c r="U82" s="15">
        <f t="shared" si="13"/>
        <v>3624.6000860215054</v>
      </c>
      <c r="V82" s="15">
        <f t="shared" si="14"/>
        <v>3226.2250076804917</v>
      </c>
      <c r="W82" s="15">
        <f t="shared" si="15"/>
        <v>3252.0794347158217</v>
      </c>
      <c r="X82" s="15">
        <f t="shared" si="16"/>
        <v>329.50909872922779</v>
      </c>
      <c r="Y82" s="15">
        <f t="shared" si="17"/>
        <v>293.29318251640831</v>
      </c>
    </row>
    <row r="83" spans="1:25">
      <c r="A83" t="s">
        <v>259</v>
      </c>
      <c r="B83" t="s">
        <v>261</v>
      </c>
      <c r="C83" t="s">
        <v>165</v>
      </c>
      <c r="D83">
        <v>95</v>
      </c>
      <c r="E83" s="8">
        <v>97.25</v>
      </c>
      <c r="F83" s="8">
        <f t="shared" si="9"/>
        <v>22.7</v>
      </c>
      <c r="G83" s="9">
        <f t="shared" si="10"/>
        <v>0.30969162995594718</v>
      </c>
      <c r="H83" s="9">
        <f t="shared" si="11"/>
        <v>0.39030837004405283</v>
      </c>
      <c r="I83" s="8">
        <v>7.03</v>
      </c>
      <c r="J83" s="8">
        <v>1.83</v>
      </c>
      <c r="K83" s="8">
        <v>13.84</v>
      </c>
      <c r="L83" s="8">
        <v>1.81</v>
      </c>
      <c r="M83" s="8">
        <v>24.51</v>
      </c>
      <c r="N83" s="6">
        <v>-38264.764000000003</v>
      </c>
      <c r="O83" s="6">
        <v>258330.495</v>
      </c>
      <c r="P83" s="6">
        <v>24557.184000000001</v>
      </c>
      <c r="Q83" s="6">
        <v>55387.385999999999</v>
      </c>
      <c r="R83" s="6">
        <v>313717.88099999999</v>
      </c>
      <c r="S83" s="6">
        <v>275453.11700000003</v>
      </c>
      <c r="T83" s="6">
        <f t="shared" si="12"/>
        <v>3225.8908071979436</v>
      </c>
      <c r="U83" s="6">
        <f t="shared" si="13"/>
        <v>2973.3747763496144</v>
      </c>
      <c r="V83" s="6">
        <f t="shared" si="14"/>
        <v>2579.9067660668384</v>
      </c>
      <c r="W83" s="6">
        <f t="shared" si="15"/>
        <v>2656.3547043701801</v>
      </c>
      <c r="X83" s="6">
        <f t="shared" si="16"/>
        <v>270.30679784996494</v>
      </c>
      <c r="Y83" s="6">
        <f t="shared" si="17"/>
        <v>234.53697873334895</v>
      </c>
    </row>
    <row r="84" spans="1:25">
      <c r="A84" s="12" t="s">
        <v>259</v>
      </c>
      <c r="B84" s="12" t="s">
        <v>261</v>
      </c>
      <c r="C84" s="12" t="s">
        <v>158</v>
      </c>
      <c r="D84" s="12">
        <v>97</v>
      </c>
      <c r="E84" s="13">
        <v>97.625</v>
      </c>
      <c r="F84" s="13">
        <f t="shared" si="9"/>
        <v>24.84</v>
      </c>
      <c r="G84" s="14">
        <f t="shared" si="10"/>
        <v>0.4561191626409018</v>
      </c>
      <c r="H84" s="14">
        <f t="shared" si="11"/>
        <v>0.55676328502415462</v>
      </c>
      <c r="I84" s="13">
        <v>11.33</v>
      </c>
      <c r="J84" s="13">
        <v>2.5</v>
      </c>
      <c r="K84" s="13">
        <v>11.01</v>
      </c>
      <c r="L84" s="13">
        <v>2</v>
      </c>
      <c r="M84" s="13">
        <v>26.84</v>
      </c>
      <c r="N84" s="15">
        <v>-41511.877</v>
      </c>
      <c r="O84" s="15">
        <v>259357.61499999999</v>
      </c>
      <c r="P84" s="15">
        <v>26228.412</v>
      </c>
      <c r="Q84" s="15">
        <v>52804.667999999998</v>
      </c>
      <c r="R84" s="15">
        <v>312162.283</v>
      </c>
      <c r="S84" s="15">
        <v>270650.40600000002</v>
      </c>
      <c r="T84" s="15">
        <f t="shared" si="12"/>
        <v>3197.5649987195902</v>
      </c>
      <c r="U84" s="15">
        <f t="shared" si="13"/>
        <v>2928.9000870678615</v>
      </c>
      <c r="V84" s="15">
        <f t="shared" si="14"/>
        <v>2503.6823969270167</v>
      </c>
      <c r="W84" s="15">
        <f t="shared" si="15"/>
        <v>2656.6721126760563</v>
      </c>
      <c r="X84" s="15">
        <f t="shared" si="16"/>
        <v>266.26364427889649</v>
      </c>
      <c r="Y84" s="15">
        <f t="shared" si="17"/>
        <v>227.6074906297288</v>
      </c>
    </row>
    <row r="85" spans="1:25">
      <c r="A85" t="s">
        <v>259</v>
      </c>
      <c r="B85" t="s">
        <v>261</v>
      </c>
      <c r="C85" t="s">
        <v>72</v>
      </c>
      <c r="D85">
        <v>102</v>
      </c>
      <c r="E85" s="8">
        <v>102.625</v>
      </c>
      <c r="F85" s="8">
        <f t="shared" si="9"/>
        <v>34.71</v>
      </c>
      <c r="G85" s="9">
        <f t="shared" si="10"/>
        <v>0.16565831172572745</v>
      </c>
      <c r="H85" s="9">
        <f t="shared" si="11"/>
        <v>0.42178046672428693</v>
      </c>
      <c r="I85" s="8">
        <v>5.75</v>
      </c>
      <c r="J85" s="8">
        <v>8.89</v>
      </c>
      <c r="K85" s="8">
        <v>20.07</v>
      </c>
      <c r="L85" s="8">
        <v>2.75</v>
      </c>
      <c r="M85" s="8">
        <v>37.46</v>
      </c>
      <c r="N85" s="6">
        <v>-44107.894999999997</v>
      </c>
      <c r="O85" s="6">
        <v>298584.511</v>
      </c>
      <c r="P85" s="6">
        <v>30092.22</v>
      </c>
      <c r="Q85" s="6">
        <v>55057.692999999999</v>
      </c>
      <c r="R85" s="6">
        <v>353642.20400000003</v>
      </c>
      <c r="S85" s="6">
        <v>309534.30900000001</v>
      </c>
      <c r="T85" s="6">
        <f t="shared" si="12"/>
        <v>3445.9654470158348</v>
      </c>
      <c r="U85" s="6">
        <f t="shared" si="13"/>
        <v>3152.7404043848969</v>
      </c>
      <c r="V85" s="6">
        <f t="shared" si="14"/>
        <v>2722.9436199756396</v>
      </c>
      <c r="W85" s="6">
        <f t="shared" si="15"/>
        <v>2909.4714835566383</v>
      </c>
      <c r="X85" s="6">
        <f t="shared" si="16"/>
        <v>286.61276403499062</v>
      </c>
      <c r="Y85" s="6">
        <f t="shared" si="17"/>
        <v>247.54032908869451</v>
      </c>
    </row>
    <row r="86" spans="1:25">
      <c r="A86" s="12" t="s">
        <v>259</v>
      </c>
      <c r="B86" s="12" t="s">
        <v>261</v>
      </c>
      <c r="C86" s="12" t="s">
        <v>173</v>
      </c>
      <c r="D86" s="12">
        <v>105</v>
      </c>
      <c r="E86" s="13">
        <v>106.25</v>
      </c>
      <c r="F86" s="13">
        <f t="shared" si="9"/>
        <v>30.809999999999995</v>
      </c>
      <c r="G86" s="14">
        <f t="shared" si="10"/>
        <v>0.25413826679649471</v>
      </c>
      <c r="H86" s="14">
        <f t="shared" si="11"/>
        <v>0.62836741317753986</v>
      </c>
      <c r="I86" s="13">
        <v>7.83</v>
      </c>
      <c r="J86" s="13">
        <v>11.53</v>
      </c>
      <c r="K86" s="13">
        <v>11.45</v>
      </c>
      <c r="L86" s="13">
        <v>2</v>
      </c>
      <c r="M86" s="13">
        <v>32.81</v>
      </c>
      <c r="N86" s="15">
        <v>-42528.358999999997</v>
      </c>
      <c r="O86" s="15">
        <v>281058.70699999999</v>
      </c>
      <c r="P86" s="15">
        <v>29704.98</v>
      </c>
      <c r="Q86" s="15">
        <v>56639.627</v>
      </c>
      <c r="R86" s="15">
        <v>337698.33399999997</v>
      </c>
      <c r="S86" s="15">
        <v>295169.97499999998</v>
      </c>
      <c r="T86" s="15">
        <f t="shared" si="12"/>
        <v>3178.3372611764703</v>
      </c>
      <c r="U86" s="15">
        <f t="shared" si="13"/>
        <v>2898.7609788235295</v>
      </c>
      <c r="V86" s="15">
        <f t="shared" si="14"/>
        <v>2498.4940705882354</v>
      </c>
      <c r="W86" s="15">
        <f t="shared" si="15"/>
        <v>2645.2584188235292</v>
      </c>
      <c r="X86" s="15">
        <f t="shared" si="16"/>
        <v>263.5237253475936</v>
      </c>
      <c r="Y86" s="15">
        <f t="shared" si="17"/>
        <v>227.1358245989305</v>
      </c>
    </row>
    <row r="87" spans="1:25">
      <c r="A87" t="s">
        <v>259</v>
      </c>
      <c r="B87" t="s">
        <v>261</v>
      </c>
      <c r="C87" t="s">
        <v>186</v>
      </c>
      <c r="D87">
        <v>113</v>
      </c>
      <c r="E87" s="8">
        <v>114.125</v>
      </c>
      <c r="F87" s="8">
        <f t="shared" si="9"/>
        <v>28.82</v>
      </c>
      <c r="G87" s="9">
        <f t="shared" si="10"/>
        <v>0.31401804302567665</v>
      </c>
      <c r="H87" s="9">
        <f t="shared" si="11"/>
        <v>0.38341429562803608</v>
      </c>
      <c r="I87" s="8">
        <v>9.0500000000000007</v>
      </c>
      <c r="J87" s="8">
        <v>2</v>
      </c>
      <c r="K87" s="8">
        <v>17.77</v>
      </c>
      <c r="L87" s="8">
        <v>2</v>
      </c>
      <c r="M87" s="8">
        <v>30.82</v>
      </c>
      <c r="N87" s="6">
        <v>-46455.599000000002</v>
      </c>
      <c r="O87" s="6">
        <v>295462.446</v>
      </c>
      <c r="P87" s="6">
        <v>32187.828000000001</v>
      </c>
      <c r="Q87" s="6">
        <v>63669.639000000003</v>
      </c>
      <c r="R87" s="6">
        <v>359132.08500000002</v>
      </c>
      <c r="S87" s="6">
        <v>312676.48599999998</v>
      </c>
      <c r="T87" s="6">
        <f t="shared" si="12"/>
        <v>3146.8309748083243</v>
      </c>
      <c r="U87" s="6">
        <f t="shared" si="13"/>
        <v>2864.7908608981384</v>
      </c>
      <c r="V87" s="6">
        <f t="shared" si="14"/>
        <v>2457.731943044907</v>
      </c>
      <c r="W87" s="6">
        <f t="shared" si="15"/>
        <v>2588.9370952902518</v>
      </c>
      <c r="X87" s="6">
        <f t="shared" si="16"/>
        <v>260.43553280892166</v>
      </c>
      <c r="Y87" s="6">
        <f t="shared" si="17"/>
        <v>223.43017664044609</v>
      </c>
    </row>
    <row r="88" spans="1:25">
      <c r="A88" s="12" t="s">
        <v>260</v>
      </c>
      <c r="B88" s="12" t="s">
        <v>261</v>
      </c>
      <c r="C88" s="12" t="s">
        <v>145</v>
      </c>
      <c r="D88" s="12">
        <v>126</v>
      </c>
      <c r="E88" s="13">
        <v>127.25</v>
      </c>
      <c r="F88" s="13">
        <f t="shared" si="9"/>
        <v>36.86</v>
      </c>
      <c r="G88" s="14">
        <f t="shared" si="10"/>
        <v>0.19669017905588715</v>
      </c>
      <c r="H88" s="14">
        <f t="shared" si="11"/>
        <v>0.46798697775366249</v>
      </c>
      <c r="I88" s="13">
        <v>7.25</v>
      </c>
      <c r="J88" s="13">
        <v>10</v>
      </c>
      <c r="K88" s="13">
        <v>19.61</v>
      </c>
      <c r="L88" s="13">
        <v>1.56</v>
      </c>
      <c r="M88" s="13">
        <v>38.42</v>
      </c>
      <c r="N88" s="15">
        <v>-47902.631000000001</v>
      </c>
      <c r="O88" s="15">
        <v>309391.74300000002</v>
      </c>
      <c r="P88" s="15">
        <v>34778.364000000001</v>
      </c>
      <c r="Q88" s="15">
        <v>68864.517000000007</v>
      </c>
      <c r="R88" s="15">
        <v>378256.26</v>
      </c>
      <c r="S88" s="15">
        <v>330353.62900000002</v>
      </c>
      <c r="T88" s="15">
        <f t="shared" si="12"/>
        <v>2972.5442829076624</v>
      </c>
      <c r="U88" s="15">
        <f t="shared" si="13"/>
        <v>2699.2369037328094</v>
      </c>
      <c r="V88" s="15">
        <f t="shared" si="14"/>
        <v>2322.7918664047152</v>
      </c>
      <c r="W88" s="15">
        <f t="shared" si="15"/>
        <v>2431.3692966601179</v>
      </c>
      <c r="X88" s="15">
        <f t="shared" si="16"/>
        <v>245.38517306661905</v>
      </c>
      <c r="Y88" s="15">
        <f t="shared" si="17"/>
        <v>211.1628969458832</v>
      </c>
    </row>
    <row r="89" spans="1:25">
      <c r="A89" t="s">
        <v>260</v>
      </c>
      <c r="B89" t="s">
        <v>261</v>
      </c>
      <c r="C89" t="s">
        <v>212</v>
      </c>
      <c r="D89">
        <v>138</v>
      </c>
      <c r="E89" s="8">
        <v>138.375</v>
      </c>
      <c r="F89" s="8">
        <f t="shared" si="9"/>
        <v>34.51</v>
      </c>
      <c r="G89" s="9">
        <f t="shared" si="10"/>
        <v>0.56940017386264852</v>
      </c>
      <c r="H89" s="9">
        <f t="shared" si="11"/>
        <v>0.6169226311214141</v>
      </c>
      <c r="I89" s="8">
        <v>19.649999999999999</v>
      </c>
      <c r="J89" s="8">
        <v>1.64</v>
      </c>
      <c r="K89" s="8">
        <v>13.22</v>
      </c>
      <c r="L89" s="8">
        <v>1</v>
      </c>
      <c r="M89" s="8">
        <v>35.51</v>
      </c>
      <c r="N89" s="6">
        <v>-51610.197999999997</v>
      </c>
      <c r="O89" s="6">
        <v>347971.174</v>
      </c>
      <c r="P89" s="6">
        <v>31402.68</v>
      </c>
      <c r="Q89" s="6">
        <v>69930.160999999993</v>
      </c>
      <c r="R89" s="6">
        <v>417901.33500000002</v>
      </c>
      <c r="S89" s="6">
        <v>366291.13699999999</v>
      </c>
      <c r="T89" s="6">
        <f t="shared" si="12"/>
        <v>3020.0638482384825</v>
      </c>
      <c r="U89" s="6">
        <f t="shared" si="13"/>
        <v>2793.1248780487808</v>
      </c>
      <c r="V89" s="6">
        <f t="shared" si="14"/>
        <v>2420.1514507678412</v>
      </c>
      <c r="W89" s="6">
        <f t="shared" si="15"/>
        <v>2514.6968310749776</v>
      </c>
      <c r="X89" s="6">
        <f t="shared" si="16"/>
        <v>253.92044345898009</v>
      </c>
      <c r="Y89" s="6">
        <f t="shared" si="17"/>
        <v>220.01376825162194</v>
      </c>
    </row>
    <row r="90" spans="1:25">
      <c r="A90" s="12" t="s">
        <v>260</v>
      </c>
      <c r="B90" s="12" t="s">
        <v>261</v>
      </c>
      <c r="C90" s="12" t="s">
        <v>48</v>
      </c>
      <c r="D90" s="12">
        <v>137</v>
      </c>
      <c r="E90" s="13">
        <v>138.75</v>
      </c>
      <c r="F90" s="13">
        <f t="shared" si="9"/>
        <v>33.81</v>
      </c>
      <c r="G90" s="14">
        <f t="shared" si="10"/>
        <v>0.29636202307009757</v>
      </c>
      <c r="H90" s="14">
        <f t="shared" si="11"/>
        <v>0.46140195208518187</v>
      </c>
      <c r="I90" s="13">
        <v>10.02</v>
      </c>
      <c r="J90" s="13">
        <v>5.58</v>
      </c>
      <c r="K90" s="13">
        <v>18.21</v>
      </c>
      <c r="L90" s="13">
        <v>1</v>
      </c>
      <c r="M90" s="13">
        <v>34.81</v>
      </c>
      <c r="N90" s="15">
        <v>-55351.114000000001</v>
      </c>
      <c r="O90" s="15">
        <v>371668.93699999998</v>
      </c>
      <c r="P90" s="15">
        <v>45313.464</v>
      </c>
      <c r="Q90" s="15">
        <v>82420.58</v>
      </c>
      <c r="R90" s="15">
        <v>454089.51699999999</v>
      </c>
      <c r="S90" s="15">
        <v>398738.40299999999</v>
      </c>
      <c r="T90" s="15">
        <f t="shared" si="12"/>
        <v>3272.7172396396395</v>
      </c>
      <c r="U90" s="15">
        <f t="shared" si="13"/>
        <v>2946.1337153153154</v>
      </c>
      <c r="V90" s="15">
        <f t="shared" si="14"/>
        <v>2547.2067675675676</v>
      </c>
      <c r="W90" s="15">
        <f t="shared" si="15"/>
        <v>2678.6950414414414</v>
      </c>
      <c r="X90" s="15">
        <f t="shared" si="16"/>
        <v>267.83033775593776</v>
      </c>
      <c r="Y90" s="15">
        <f t="shared" si="17"/>
        <v>231.56425159705159</v>
      </c>
    </row>
    <row r="91" spans="1:25">
      <c r="A91" t="s">
        <v>260</v>
      </c>
      <c r="B91" t="s">
        <v>262</v>
      </c>
      <c r="C91" t="s">
        <v>178</v>
      </c>
      <c r="D91">
        <v>217</v>
      </c>
      <c r="E91" s="8">
        <v>220.5</v>
      </c>
      <c r="F91" s="8">
        <f t="shared" si="9"/>
        <v>71.8</v>
      </c>
      <c r="G91" s="9">
        <f t="shared" si="10"/>
        <v>0.23203342618384401</v>
      </c>
      <c r="H91" s="9">
        <f t="shared" si="11"/>
        <v>0.49108635097493047</v>
      </c>
      <c r="I91" s="8">
        <v>16.66</v>
      </c>
      <c r="J91" s="8">
        <v>18.600000000000001</v>
      </c>
      <c r="K91" s="8">
        <v>36.54</v>
      </c>
      <c r="L91" s="8">
        <v>1</v>
      </c>
      <c r="M91" s="8">
        <v>72.67</v>
      </c>
      <c r="N91" s="6">
        <v>-81232.311000000002</v>
      </c>
      <c r="O91" s="6">
        <v>669858.25800000003</v>
      </c>
      <c r="P91" s="6">
        <v>18306.57</v>
      </c>
      <c r="Q91" s="6">
        <v>163219.367</v>
      </c>
      <c r="R91" s="6">
        <v>833077.625</v>
      </c>
      <c r="S91" s="6">
        <v>751845.31400000001</v>
      </c>
      <c r="T91" s="6">
        <f t="shared" si="12"/>
        <v>3778.1298185941041</v>
      </c>
      <c r="U91" s="6">
        <f t="shared" si="13"/>
        <v>3695.1068253968256</v>
      </c>
      <c r="V91" s="6">
        <f t="shared" si="14"/>
        <v>3326.7063219954653</v>
      </c>
      <c r="W91" s="6">
        <f t="shared" si="15"/>
        <v>3037.9059319727894</v>
      </c>
      <c r="X91" s="6">
        <f t="shared" si="16"/>
        <v>335.9188023088023</v>
      </c>
      <c r="Y91" s="6">
        <f t="shared" si="17"/>
        <v>302.4278474541332</v>
      </c>
    </row>
    <row r="92" spans="1:25">
      <c r="A92" s="12" t="s">
        <v>263</v>
      </c>
      <c r="B92" s="12" t="s">
        <v>264</v>
      </c>
      <c r="C92" s="12" t="s">
        <v>74</v>
      </c>
      <c r="D92" s="12">
        <v>18</v>
      </c>
      <c r="E92" s="13">
        <v>18.5</v>
      </c>
      <c r="F92" s="13">
        <f t="shared" si="9"/>
        <v>4.4800000000000004</v>
      </c>
      <c r="G92" s="14">
        <f t="shared" si="10"/>
        <v>0.6696428571428571</v>
      </c>
      <c r="H92" s="14">
        <f t="shared" si="11"/>
        <v>0.6919642857142857</v>
      </c>
      <c r="I92" s="13">
        <v>3</v>
      </c>
      <c r="J92" s="13">
        <v>0.1</v>
      </c>
      <c r="K92" s="13">
        <v>1.38</v>
      </c>
      <c r="L92" s="13">
        <v>0</v>
      </c>
      <c r="M92" s="13">
        <v>4.4800000000000004</v>
      </c>
      <c r="N92" s="15">
        <v>-10300.33</v>
      </c>
      <c r="O92" s="15">
        <v>36721.400999999998</v>
      </c>
      <c r="P92" s="15">
        <v>5324.1719999999996</v>
      </c>
      <c r="Q92" s="15">
        <v>15706.482</v>
      </c>
      <c r="R92" s="15">
        <v>52427.883000000002</v>
      </c>
      <c r="S92" s="15">
        <v>42127.553</v>
      </c>
      <c r="T92" s="15">
        <f t="shared" si="12"/>
        <v>2833.9396216216219</v>
      </c>
      <c r="U92" s="15">
        <f t="shared" si="13"/>
        <v>2546.1465405405406</v>
      </c>
      <c r="V92" s="15">
        <f t="shared" si="14"/>
        <v>1989.371945945946</v>
      </c>
      <c r="W92" s="15">
        <f t="shared" si="15"/>
        <v>1984.9405945945946</v>
      </c>
      <c r="X92" s="15">
        <f t="shared" si="16"/>
        <v>231.46786732186732</v>
      </c>
      <c r="Y92" s="15">
        <f t="shared" si="17"/>
        <v>180.8519950859951</v>
      </c>
    </row>
    <row r="93" spans="1:25">
      <c r="A93" t="s">
        <v>263</v>
      </c>
      <c r="B93" t="s">
        <v>264</v>
      </c>
      <c r="C93" t="s">
        <v>198</v>
      </c>
      <c r="D93">
        <v>27</v>
      </c>
      <c r="E93" s="8">
        <v>26.625</v>
      </c>
      <c r="F93" s="8">
        <f t="shared" si="9"/>
        <v>13.98</v>
      </c>
      <c r="G93" s="9">
        <f t="shared" si="10"/>
        <v>0.45779685264663805</v>
      </c>
      <c r="H93" s="9">
        <f t="shared" si="11"/>
        <v>0.73676680972818309</v>
      </c>
      <c r="I93" s="8">
        <v>6.4</v>
      </c>
      <c r="J93" s="8">
        <v>3.9</v>
      </c>
      <c r="K93" s="8">
        <v>3.68</v>
      </c>
      <c r="L93" s="8">
        <v>0</v>
      </c>
      <c r="M93" s="8">
        <v>13.98</v>
      </c>
      <c r="N93" s="6">
        <v>-12365.816000000001</v>
      </c>
      <c r="O93" s="6">
        <v>110158.268</v>
      </c>
      <c r="P93" s="6">
        <v>1335.72</v>
      </c>
      <c r="Q93" s="6">
        <v>18857.662</v>
      </c>
      <c r="R93" s="6">
        <v>129015.93</v>
      </c>
      <c r="S93" s="6">
        <v>116650.114</v>
      </c>
      <c r="T93" s="6">
        <f t="shared" si="12"/>
        <v>4845.6687323943661</v>
      </c>
      <c r="U93" s="6">
        <f t="shared" si="13"/>
        <v>4795.5008450704227</v>
      </c>
      <c r="V93" s="6">
        <f t="shared" si="14"/>
        <v>4331.0570516431926</v>
      </c>
      <c r="W93" s="6">
        <f t="shared" si="15"/>
        <v>4137.3997370892021</v>
      </c>
      <c r="X93" s="6">
        <f t="shared" si="16"/>
        <v>435.95462227912935</v>
      </c>
      <c r="Y93" s="6">
        <f t="shared" si="17"/>
        <v>393.73245924029021</v>
      </c>
    </row>
    <row r="94" spans="1:25">
      <c r="A94" s="12" t="s">
        <v>256</v>
      </c>
      <c r="B94" s="12" t="s">
        <v>264</v>
      </c>
      <c r="C94" s="12" t="s">
        <v>224</v>
      </c>
      <c r="D94" s="12">
        <v>36</v>
      </c>
      <c r="E94" s="13">
        <v>36.375</v>
      </c>
      <c r="F94" s="13">
        <f t="shared" si="9"/>
        <v>11.98</v>
      </c>
      <c r="G94" s="14">
        <f t="shared" si="10"/>
        <v>0.43739565943238734</v>
      </c>
      <c r="H94" s="14">
        <f t="shared" si="11"/>
        <v>0.76627712854757923</v>
      </c>
      <c r="I94" s="13">
        <v>5.24</v>
      </c>
      <c r="J94" s="13">
        <v>3.94</v>
      </c>
      <c r="K94" s="13">
        <v>2.8</v>
      </c>
      <c r="L94" s="13">
        <v>0</v>
      </c>
      <c r="M94" s="13">
        <v>11.98</v>
      </c>
      <c r="N94" s="15">
        <v>-3181.8319999999999</v>
      </c>
      <c r="O94" s="15">
        <v>37425.69</v>
      </c>
      <c r="P94" s="15">
        <v>0</v>
      </c>
      <c r="Q94" s="15">
        <v>10195.237999999999</v>
      </c>
      <c r="R94" s="15">
        <v>47620.928</v>
      </c>
      <c r="S94" s="15">
        <v>44439.095999999998</v>
      </c>
      <c r="T94" s="15">
        <f t="shared" si="12"/>
        <v>1309.1664054982818</v>
      </c>
      <c r="U94" s="15">
        <f t="shared" si="13"/>
        <v>1309.1664054982818</v>
      </c>
      <c r="V94" s="15">
        <f t="shared" si="14"/>
        <v>1221.6933608247423</v>
      </c>
      <c r="W94" s="15">
        <f t="shared" si="15"/>
        <v>1028.8849484536083</v>
      </c>
      <c r="X94" s="15">
        <f t="shared" si="16"/>
        <v>119.01512777257108</v>
      </c>
      <c r="Y94" s="15">
        <f t="shared" si="17"/>
        <v>111.0630328022493</v>
      </c>
    </row>
    <row r="95" spans="1:25">
      <c r="A95" t="s">
        <v>256</v>
      </c>
      <c r="B95" t="s">
        <v>264</v>
      </c>
      <c r="C95" t="s">
        <v>90</v>
      </c>
      <c r="D95">
        <v>58</v>
      </c>
      <c r="E95" s="8">
        <v>58</v>
      </c>
      <c r="F95" s="8">
        <f t="shared" si="9"/>
        <v>18.440000000000001</v>
      </c>
      <c r="G95" s="9">
        <f t="shared" si="10"/>
        <v>0.43275488069414314</v>
      </c>
      <c r="H95" s="9">
        <f t="shared" si="11"/>
        <v>0.74240780911062909</v>
      </c>
      <c r="I95" s="8">
        <v>7.98</v>
      </c>
      <c r="J95" s="8">
        <v>5.71</v>
      </c>
      <c r="K95" s="8">
        <v>4.75</v>
      </c>
      <c r="L95" s="8">
        <v>1.75</v>
      </c>
      <c r="M95" s="8">
        <v>20.190000000000001</v>
      </c>
      <c r="N95" s="6">
        <v>-26127.036</v>
      </c>
      <c r="O95" s="6">
        <v>154991.6</v>
      </c>
      <c r="P95" s="6">
        <v>12607.812</v>
      </c>
      <c r="Q95" s="6">
        <v>35593.815000000002</v>
      </c>
      <c r="R95" s="6">
        <v>190585.41500000001</v>
      </c>
      <c r="S95" s="6">
        <v>164458.37899999999</v>
      </c>
      <c r="T95" s="6">
        <f t="shared" si="12"/>
        <v>3285.9554310344829</v>
      </c>
      <c r="U95" s="6">
        <f t="shared" si="13"/>
        <v>3068.5793620689656</v>
      </c>
      <c r="V95" s="6">
        <f t="shared" si="14"/>
        <v>2618.1132241379305</v>
      </c>
      <c r="W95" s="6">
        <f t="shared" si="15"/>
        <v>2672.2689655172417</v>
      </c>
      <c r="X95" s="6">
        <f t="shared" si="16"/>
        <v>278.96176018808779</v>
      </c>
      <c r="Y95" s="6">
        <f t="shared" si="17"/>
        <v>238.01029310344822</v>
      </c>
    </row>
    <row r="96" spans="1:25">
      <c r="A96" s="12" t="s">
        <v>258</v>
      </c>
      <c r="B96" s="12" t="s">
        <v>264</v>
      </c>
      <c r="C96" s="12" t="s">
        <v>112</v>
      </c>
      <c r="D96" s="12">
        <v>60</v>
      </c>
      <c r="E96" s="13">
        <v>60.75</v>
      </c>
      <c r="F96" s="13">
        <f t="shared" si="9"/>
        <v>21.490000000000002</v>
      </c>
      <c r="G96" s="14">
        <f t="shared" si="10"/>
        <v>0.17449976733364353</v>
      </c>
      <c r="H96" s="14">
        <f t="shared" si="11"/>
        <v>0.31409958120055836</v>
      </c>
      <c r="I96" s="13">
        <v>3.75</v>
      </c>
      <c r="J96" s="13">
        <v>3</v>
      </c>
      <c r="K96" s="13">
        <v>14.74</v>
      </c>
      <c r="L96" s="13">
        <v>1.83</v>
      </c>
      <c r="M96" s="13">
        <v>23.32</v>
      </c>
      <c r="N96" s="15">
        <v>-31301.242999999999</v>
      </c>
      <c r="O96" s="15">
        <v>159295.495</v>
      </c>
      <c r="P96" s="15">
        <v>40647.923999999999</v>
      </c>
      <c r="Q96" s="15">
        <v>66153.150999999998</v>
      </c>
      <c r="R96" s="15">
        <v>225448.64600000001</v>
      </c>
      <c r="S96" s="15">
        <v>194147.40299999999</v>
      </c>
      <c r="T96" s="15">
        <f t="shared" si="12"/>
        <v>3711.0888230452674</v>
      </c>
      <c r="U96" s="15">
        <f t="shared" si="13"/>
        <v>3041.9871934156381</v>
      </c>
      <c r="V96" s="15">
        <f t="shared" si="14"/>
        <v>2526.7403950617281</v>
      </c>
      <c r="W96" s="15">
        <f t="shared" si="15"/>
        <v>2622.1480658436212</v>
      </c>
      <c r="X96" s="15">
        <f t="shared" si="16"/>
        <v>276.54429031051257</v>
      </c>
      <c r="Y96" s="15">
        <f t="shared" si="17"/>
        <v>229.70367227833893</v>
      </c>
    </row>
    <row r="97" spans="1:25">
      <c r="A97" t="s">
        <v>258</v>
      </c>
      <c r="B97" t="s">
        <v>264</v>
      </c>
      <c r="C97" t="s">
        <v>130</v>
      </c>
      <c r="D97">
        <v>60</v>
      </c>
      <c r="E97" s="8">
        <v>60.875</v>
      </c>
      <c r="F97" s="8">
        <f t="shared" si="9"/>
        <v>18.059999999999999</v>
      </c>
      <c r="G97" s="9">
        <f t="shared" si="10"/>
        <v>0.20210409745293467</v>
      </c>
      <c r="H97" s="9">
        <f t="shared" si="11"/>
        <v>0.47674418604651164</v>
      </c>
      <c r="I97" s="8">
        <v>3.65</v>
      </c>
      <c r="J97" s="8">
        <v>4.96</v>
      </c>
      <c r="K97" s="8">
        <v>9.4499999999999993</v>
      </c>
      <c r="L97" s="8">
        <v>1.71</v>
      </c>
      <c r="M97" s="8">
        <v>19.77</v>
      </c>
      <c r="N97" s="6">
        <v>-28250.71</v>
      </c>
      <c r="O97" s="6">
        <v>173687.15400000001</v>
      </c>
      <c r="P97" s="6">
        <v>25989.828000000001</v>
      </c>
      <c r="Q97" s="6">
        <v>48229.152000000002</v>
      </c>
      <c r="R97" s="6">
        <v>221916.30600000001</v>
      </c>
      <c r="S97" s="6">
        <v>193665.59599999999</v>
      </c>
      <c r="T97" s="6">
        <f t="shared" si="12"/>
        <v>3645.4423983572897</v>
      </c>
      <c r="U97" s="6">
        <f t="shared" si="13"/>
        <v>3218.5047720739221</v>
      </c>
      <c r="V97" s="6">
        <f t="shared" si="14"/>
        <v>2754.4274004106774</v>
      </c>
      <c r="W97" s="6">
        <f t="shared" si="15"/>
        <v>2853.1770677618069</v>
      </c>
      <c r="X97" s="6">
        <f t="shared" si="16"/>
        <v>292.59134291581108</v>
      </c>
      <c r="Y97" s="6">
        <f t="shared" si="17"/>
        <v>250.40249094642522</v>
      </c>
    </row>
    <row r="98" spans="1:25">
      <c r="A98" s="12" t="s">
        <v>258</v>
      </c>
      <c r="B98" s="12" t="s">
        <v>264</v>
      </c>
      <c r="C98" s="12" t="s">
        <v>154</v>
      </c>
      <c r="D98" s="12">
        <v>62</v>
      </c>
      <c r="E98" s="13">
        <v>62.125</v>
      </c>
      <c r="F98" s="13">
        <f t="shared" si="9"/>
        <v>19.649999999999999</v>
      </c>
      <c r="G98" s="14">
        <f t="shared" si="10"/>
        <v>0.50737913486005093</v>
      </c>
      <c r="H98" s="14">
        <f t="shared" si="11"/>
        <v>0.72010178117048351</v>
      </c>
      <c r="I98" s="13">
        <v>9.9700000000000006</v>
      </c>
      <c r="J98" s="13">
        <v>4.18</v>
      </c>
      <c r="K98" s="13">
        <v>5.5</v>
      </c>
      <c r="L98" s="13">
        <v>2</v>
      </c>
      <c r="M98" s="13">
        <v>21.65</v>
      </c>
      <c r="N98" s="15">
        <v>-29049.49</v>
      </c>
      <c r="O98" s="15">
        <v>188594.03899999999</v>
      </c>
      <c r="P98" s="15">
        <v>30013.644</v>
      </c>
      <c r="Q98" s="15">
        <v>55701.843000000001</v>
      </c>
      <c r="R98" s="15">
        <v>244295.88200000001</v>
      </c>
      <c r="S98" s="15">
        <v>215246.39199999999</v>
      </c>
      <c r="T98" s="15">
        <f t="shared" si="12"/>
        <v>3932.3280804828978</v>
      </c>
      <c r="U98" s="15">
        <f t="shared" si="13"/>
        <v>3449.2110744466804</v>
      </c>
      <c r="V98" s="15">
        <f t="shared" si="14"/>
        <v>2981.6136498993965</v>
      </c>
      <c r="W98" s="15">
        <f t="shared" si="15"/>
        <v>3035.7189376257543</v>
      </c>
      <c r="X98" s="15">
        <f t="shared" si="16"/>
        <v>313.56464313151639</v>
      </c>
      <c r="Y98" s="15">
        <f t="shared" si="17"/>
        <v>271.05578635449058</v>
      </c>
    </row>
    <row r="99" spans="1:25">
      <c r="A99" t="s">
        <v>258</v>
      </c>
      <c r="B99" t="s">
        <v>264</v>
      </c>
      <c r="C99" t="s">
        <v>43</v>
      </c>
      <c r="D99">
        <v>79</v>
      </c>
      <c r="E99" s="8">
        <v>78.875</v>
      </c>
      <c r="F99" s="8">
        <f t="shared" si="9"/>
        <v>25.619999999999997</v>
      </c>
      <c r="G99" s="9">
        <f t="shared" si="10"/>
        <v>0.1522248243559719</v>
      </c>
      <c r="H99" s="9">
        <f t="shared" si="11"/>
        <v>0.42115534738485561</v>
      </c>
      <c r="I99" s="8">
        <v>3.9</v>
      </c>
      <c r="J99" s="8">
        <v>6.89</v>
      </c>
      <c r="K99" s="8">
        <v>14.83</v>
      </c>
      <c r="L99" s="8">
        <v>2.93</v>
      </c>
      <c r="M99" s="8">
        <v>28.55</v>
      </c>
      <c r="N99" s="6">
        <v>-36869.68</v>
      </c>
      <c r="O99" s="6">
        <v>199421.12</v>
      </c>
      <c r="P99" s="6">
        <v>18860.964</v>
      </c>
      <c r="Q99" s="6">
        <v>51875.548999999999</v>
      </c>
      <c r="R99" s="6">
        <v>251296.66899999999</v>
      </c>
      <c r="S99" s="6">
        <v>214426.989</v>
      </c>
      <c r="T99" s="6">
        <f t="shared" si="12"/>
        <v>3186.011651347068</v>
      </c>
      <c r="U99" s="6">
        <f t="shared" si="13"/>
        <v>2946.8869096671947</v>
      </c>
      <c r="V99" s="6">
        <f t="shared" si="14"/>
        <v>2479.4424722662438</v>
      </c>
      <c r="W99" s="6">
        <f t="shared" si="15"/>
        <v>2528.318478605388</v>
      </c>
      <c r="X99" s="6">
        <f t="shared" si="16"/>
        <v>267.89880996974495</v>
      </c>
      <c r="Y99" s="6">
        <f t="shared" si="17"/>
        <v>225.40386111511307</v>
      </c>
    </row>
    <row r="100" spans="1:25">
      <c r="A100" s="12" t="s">
        <v>258</v>
      </c>
      <c r="B100" s="12" t="s">
        <v>264</v>
      </c>
      <c r="C100" s="12" t="s">
        <v>20</v>
      </c>
      <c r="D100" s="12">
        <v>86</v>
      </c>
      <c r="E100" s="13">
        <v>87.625</v>
      </c>
      <c r="F100" s="13">
        <f t="shared" si="9"/>
        <v>25.69</v>
      </c>
      <c r="G100" s="14">
        <f t="shared" si="10"/>
        <v>0.31140521603736859</v>
      </c>
      <c r="H100" s="14">
        <f t="shared" si="11"/>
        <v>0.42039704165044767</v>
      </c>
      <c r="I100" s="13">
        <v>8</v>
      </c>
      <c r="J100" s="13">
        <v>2.8</v>
      </c>
      <c r="K100" s="13">
        <v>14.89</v>
      </c>
      <c r="L100" s="13">
        <v>2.38</v>
      </c>
      <c r="M100" s="13">
        <v>28.07</v>
      </c>
      <c r="N100" s="15">
        <v>-42635.125999999997</v>
      </c>
      <c r="O100" s="15">
        <v>203585.14300000001</v>
      </c>
      <c r="P100" s="15">
        <v>39700.271999999997</v>
      </c>
      <c r="Q100" s="15">
        <v>74145.759000000005</v>
      </c>
      <c r="R100" s="15">
        <v>277730.902</v>
      </c>
      <c r="S100" s="15">
        <v>235095.77600000001</v>
      </c>
      <c r="T100" s="15">
        <f t="shared" si="12"/>
        <v>3169.5395378031385</v>
      </c>
      <c r="U100" s="15">
        <f t="shared" si="13"/>
        <v>2716.4693865905851</v>
      </c>
      <c r="V100" s="15">
        <f t="shared" si="14"/>
        <v>2229.9058944365192</v>
      </c>
      <c r="W100" s="15">
        <f t="shared" si="15"/>
        <v>2323.3682510699005</v>
      </c>
      <c r="X100" s="15">
        <f t="shared" si="16"/>
        <v>246.95176241732591</v>
      </c>
      <c r="Y100" s="15">
        <f t="shared" si="17"/>
        <v>202.71871767604719</v>
      </c>
    </row>
    <row r="101" spans="1:25">
      <c r="A101" t="s">
        <v>259</v>
      </c>
      <c r="B101" t="s">
        <v>264</v>
      </c>
      <c r="C101" t="s">
        <v>139</v>
      </c>
      <c r="D101">
        <v>97</v>
      </c>
      <c r="E101" s="8">
        <v>96</v>
      </c>
      <c r="F101" s="8">
        <f t="shared" si="9"/>
        <v>29.290000000000003</v>
      </c>
      <c r="G101" s="9">
        <f t="shared" si="10"/>
        <v>0.16387845681119834</v>
      </c>
      <c r="H101" s="9">
        <f t="shared" si="11"/>
        <v>0.30317514510071691</v>
      </c>
      <c r="I101" s="8">
        <v>4.8</v>
      </c>
      <c r="J101" s="8">
        <v>4.08</v>
      </c>
      <c r="K101" s="8">
        <v>20.41</v>
      </c>
      <c r="L101" s="8">
        <v>2</v>
      </c>
      <c r="M101" s="8">
        <v>31.29</v>
      </c>
      <c r="N101" s="6">
        <v>-45030.158000000003</v>
      </c>
      <c r="O101" s="6">
        <v>234581.52100000001</v>
      </c>
      <c r="P101" s="6">
        <v>54341.771999999997</v>
      </c>
      <c r="Q101" s="6">
        <v>87242.290999999997</v>
      </c>
      <c r="R101" s="6">
        <v>321823.81199999998</v>
      </c>
      <c r="S101" s="6">
        <v>276793.65399999998</v>
      </c>
      <c r="T101" s="6">
        <f t="shared" si="12"/>
        <v>3352.3313749999998</v>
      </c>
      <c r="U101" s="6">
        <f t="shared" si="13"/>
        <v>2786.2712499999998</v>
      </c>
      <c r="V101" s="6">
        <f t="shared" si="14"/>
        <v>2317.2071041666663</v>
      </c>
      <c r="W101" s="6">
        <f t="shared" si="15"/>
        <v>2443.5575104166669</v>
      </c>
      <c r="X101" s="6">
        <f t="shared" si="16"/>
        <v>253.29738636363635</v>
      </c>
      <c r="Y101" s="6">
        <f t="shared" si="17"/>
        <v>210.65519128787875</v>
      </c>
    </row>
    <row r="102" spans="1:25">
      <c r="A102" s="12" t="s">
        <v>260</v>
      </c>
      <c r="B102" s="12" t="s">
        <v>264</v>
      </c>
      <c r="C102" s="12" t="s">
        <v>213</v>
      </c>
      <c r="D102" s="12">
        <v>211</v>
      </c>
      <c r="E102" s="13">
        <v>216.375</v>
      </c>
      <c r="F102" s="13">
        <f t="shared" si="9"/>
        <v>59.41</v>
      </c>
      <c r="G102" s="14">
        <f t="shared" si="10"/>
        <v>0.13145935027773104</v>
      </c>
      <c r="H102" s="14">
        <f t="shared" si="11"/>
        <v>0.51354990742299278</v>
      </c>
      <c r="I102" s="13">
        <v>7.81</v>
      </c>
      <c r="J102" s="13">
        <v>22.7</v>
      </c>
      <c r="K102" s="13">
        <v>28.9</v>
      </c>
      <c r="L102" s="13">
        <v>1</v>
      </c>
      <c r="M102" s="13">
        <v>60.34</v>
      </c>
      <c r="N102" s="15">
        <v>-88905.918000000005</v>
      </c>
      <c r="O102" s="15">
        <v>410646.05099999998</v>
      </c>
      <c r="P102" s="15">
        <v>55049.495999999999</v>
      </c>
      <c r="Q102" s="15">
        <v>159922.783</v>
      </c>
      <c r="R102" s="15">
        <v>570568.83400000003</v>
      </c>
      <c r="S102" s="15">
        <v>481662.91600000003</v>
      </c>
      <c r="T102" s="15">
        <f t="shared" si="12"/>
        <v>2636.9443512420567</v>
      </c>
      <c r="U102" s="15">
        <f t="shared" si="13"/>
        <v>2382.5272697862511</v>
      </c>
      <c r="V102" s="15">
        <f t="shared" si="14"/>
        <v>1971.6391450028887</v>
      </c>
      <c r="W102" s="15">
        <f t="shared" si="15"/>
        <v>1897.8442564991333</v>
      </c>
      <c r="X102" s="15">
        <f t="shared" si="16"/>
        <v>216.59338816238645</v>
      </c>
      <c r="Y102" s="15">
        <f t="shared" si="17"/>
        <v>179.23992227298987</v>
      </c>
    </row>
    <row r="103" spans="1:25">
      <c r="A103" t="s">
        <v>256</v>
      </c>
      <c r="B103" t="s">
        <v>265</v>
      </c>
      <c r="C103" t="s">
        <v>113</v>
      </c>
      <c r="D103">
        <v>60</v>
      </c>
      <c r="E103" s="8">
        <v>59.625</v>
      </c>
      <c r="F103" s="8">
        <f t="shared" si="9"/>
        <v>21.42</v>
      </c>
      <c r="G103" s="9">
        <f t="shared" si="10"/>
        <v>0.28898225957049484</v>
      </c>
      <c r="H103" s="9">
        <f t="shared" si="11"/>
        <v>0.42903828197945848</v>
      </c>
      <c r="I103" s="8">
        <v>6.19</v>
      </c>
      <c r="J103" s="8">
        <v>3</v>
      </c>
      <c r="K103" s="8">
        <v>12.23</v>
      </c>
      <c r="L103" s="8">
        <v>1</v>
      </c>
      <c r="M103" s="8">
        <v>22.42</v>
      </c>
      <c r="N103" s="6">
        <v>-23978.691999999999</v>
      </c>
      <c r="O103" s="6">
        <v>166017.633</v>
      </c>
      <c r="P103" s="6">
        <v>0</v>
      </c>
      <c r="Q103" s="6">
        <v>54986.459000000003</v>
      </c>
      <c r="R103" s="6">
        <v>221004.092</v>
      </c>
      <c r="S103" s="6">
        <v>197025.4</v>
      </c>
      <c r="T103" s="6">
        <f t="shared" si="12"/>
        <v>3706.5675807127882</v>
      </c>
      <c r="U103" s="6">
        <f t="shared" si="13"/>
        <v>3706.5675807127882</v>
      </c>
      <c r="V103" s="6">
        <f t="shared" si="14"/>
        <v>3304.4092243186583</v>
      </c>
      <c r="W103" s="6">
        <f t="shared" si="15"/>
        <v>2784.3628176100628</v>
      </c>
      <c r="X103" s="6">
        <f t="shared" si="16"/>
        <v>336.960689155708</v>
      </c>
      <c r="Y103" s="6">
        <f t="shared" si="17"/>
        <v>300.40083857442346</v>
      </c>
    </row>
    <row r="104" spans="1:25">
      <c r="A104" s="12" t="s">
        <v>258</v>
      </c>
      <c r="B104" s="12" t="s">
        <v>265</v>
      </c>
      <c r="C104" s="12" t="s">
        <v>218</v>
      </c>
      <c r="D104" s="12">
        <v>63</v>
      </c>
      <c r="E104" s="13">
        <v>64</v>
      </c>
      <c r="F104" s="13">
        <f t="shared" si="9"/>
        <v>21.07</v>
      </c>
      <c r="G104" s="14">
        <f t="shared" si="10"/>
        <v>0.30327479829140958</v>
      </c>
      <c r="H104" s="14">
        <f t="shared" si="11"/>
        <v>0.44091124822021827</v>
      </c>
      <c r="I104" s="13">
        <v>6.39</v>
      </c>
      <c r="J104" s="13">
        <v>2.9</v>
      </c>
      <c r="K104" s="13">
        <v>11.78</v>
      </c>
      <c r="L104" s="13">
        <v>0</v>
      </c>
      <c r="M104" s="13">
        <v>21.07</v>
      </c>
      <c r="N104" s="15">
        <v>-24473.022000000001</v>
      </c>
      <c r="O104" s="15">
        <v>157277.1</v>
      </c>
      <c r="P104" s="15">
        <v>14173.044</v>
      </c>
      <c r="Q104" s="15">
        <v>44284.754000000001</v>
      </c>
      <c r="R104" s="15">
        <v>201561.85399999999</v>
      </c>
      <c r="S104" s="15">
        <v>177088.83199999999</v>
      </c>
      <c r="T104" s="15">
        <f t="shared" si="12"/>
        <v>3149.4039687499999</v>
      </c>
      <c r="U104" s="15">
        <f t="shared" si="13"/>
        <v>2927.95015625</v>
      </c>
      <c r="V104" s="15">
        <f t="shared" si="14"/>
        <v>2545.5591875</v>
      </c>
      <c r="W104" s="15">
        <f t="shared" si="15"/>
        <v>2457.4546875000001</v>
      </c>
      <c r="X104" s="15">
        <f t="shared" si="16"/>
        <v>266.17728693181817</v>
      </c>
      <c r="Y104" s="15">
        <f t="shared" si="17"/>
        <v>231.4144715909091</v>
      </c>
    </row>
    <row r="105" spans="1:25">
      <c r="A105" t="s">
        <v>258</v>
      </c>
      <c r="B105" t="s">
        <v>265</v>
      </c>
      <c r="C105" t="s">
        <v>50</v>
      </c>
      <c r="D105">
        <v>64</v>
      </c>
      <c r="E105" s="8">
        <v>65.375</v>
      </c>
      <c r="F105" s="8">
        <f t="shared" si="9"/>
        <v>29.41</v>
      </c>
      <c r="G105" s="9">
        <f t="shared" si="10"/>
        <v>0.17001020061203673</v>
      </c>
      <c r="H105" s="9">
        <f t="shared" si="11"/>
        <v>0.52499149948996937</v>
      </c>
      <c r="I105" s="8">
        <v>5</v>
      </c>
      <c r="J105" s="8">
        <v>10.44</v>
      </c>
      <c r="K105" s="8">
        <v>13.97</v>
      </c>
      <c r="L105" s="8">
        <v>0</v>
      </c>
      <c r="M105" s="8">
        <v>29.41</v>
      </c>
      <c r="N105" s="6">
        <v>-25173.424999999999</v>
      </c>
      <c r="O105" s="6">
        <v>195121.86900000001</v>
      </c>
      <c r="P105" s="6">
        <v>23737.668000000001</v>
      </c>
      <c r="Q105" s="6">
        <v>61295.031000000003</v>
      </c>
      <c r="R105" s="6">
        <v>256416.9</v>
      </c>
      <c r="S105" s="6">
        <v>231243.47500000001</v>
      </c>
      <c r="T105" s="6">
        <f t="shared" si="12"/>
        <v>3922.2470363288717</v>
      </c>
      <c r="U105" s="6">
        <f t="shared" si="13"/>
        <v>3559.1469521988524</v>
      </c>
      <c r="V105" s="6">
        <f t="shared" si="14"/>
        <v>3174.0850019120458</v>
      </c>
      <c r="W105" s="6">
        <f t="shared" si="15"/>
        <v>2984.6557399617591</v>
      </c>
      <c r="X105" s="6">
        <f t="shared" si="16"/>
        <v>323.55881383625933</v>
      </c>
      <c r="Y105" s="6">
        <f t="shared" si="17"/>
        <v>288.55318199200417</v>
      </c>
    </row>
    <row r="106" spans="1:25">
      <c r="A106" s="12" t="s">
        <v>258</v>
      </c>
      <c r="B106" s="12" t="s">
        <v>265</v>
      </c>
      <c r="C106" s="12" t="s">
        <v>182</v>
      </c>
      <c r="D106" s="12">
        <v>67</v>
      </c>
      <c r="E106" s="13">
        <v>67</v>
      </c>
      <c r="F106" s="13">
        <f t="shared" si="9"/>
        <v>22.71</v>
      </c>
      <c r="G106" s="14">
        <f t="shared" si="10"/>
        <v>0.43945398502862176</v>
      </c>
      <c r="H106" s="14">
        <f t="shared" si="11"/>
        <v>0.51651254953764858</v>
      </c>
      <c r="I106" s="13">
        <v>9.98</v>
      </c>
      <c r="J106" s="13">
        <v>1.75</v>
      </c>
      <c r="K106" s="13">
        <v>10.98</v>
      </c>
      <c r="L106" s="13">
        <v>0</v>
      </c>
      <c r="M106" s="13">
        <v>22.71</v>
      </c>
      <c r="N106" s="15">
        <v>-24031.202000000001</v>
      </c>
      <c r="O106" s="15">
        <v>181326.04699999999</v>
      </c>
      <c r="P106" s="15">
        <v>13043.976000000001</v>
      </c>
      <c r="Q106" s="15">
        <v>47594.082999999999</v>
      </c>
      <c r="R106" s="15">
        <v>228920.13</v>
      </c>
      <c r="S106" s="15">
        <v>204888.92800000001</v>
      </c>
      <c r="T106" s="15">
        <f t="shared" si="12"/>
        <v>3416.7183582089551</v>
      </c>
      <c r="U106" s="15">
        <f t="shared" si="13"/>
        <v>3222.0321492537314</v>
      </c>
      <c r="V106" s="15">
        <f t="shared" si="14"/>
        <v>2863.3574925373136</v>
      </c>
      <c r="W106" s="15">
        <f t="shared" si="15"/>
        <v>2706.358910447761</v>
      </c>
      <c r="X106" s="15">
        <f t="shared" si="16"/>
        <v>292.91201356852105</v>
      </c>
      <c r="Y106" s="15">
        <f t="shared" si="17"/>
        <v>260.30522659430125</v>
      </c>
    </row>
    <row r="107" spans="1:25">
      <c r="A107" t="s">
        <v>258</v>
      </c>
      <c r="B107" t="s">
        <v>265</v>
      </c>
      <c r="C107" t="s">
        <v>22</v>
      </c>
      <c r="D107">
        <v>67</v>
      </c>
      <c r="E107" s="8">
        <v>67.25</v>
      </c>
      <c r="F107" s="8">
        <f t="shared" si="9"/>
        <v>31.04</v>
      </c>
      <c r="G107" s="9">
        <f t="shared" si="10"/>
        <v>0.21939432989690721</v>
      </c>
      <c r="H107" s="9">
        <f t="shared" si="11"/>
        <v>0.3685567010309278</v>
      </c>
      <c r="I107" s="8">
        <v>6.81</v>
      </c>
      <c r="J107" s="8">
        <v>4.63</v>
      </c>
      <c r="K107" s="8">
        <v>19.600000000000001</v>
      </c>
      <c r="L107" s="8">
        <v>0</v>
      </c>
      <c r="M107" s="8">
        <v>31.04</v>
      </c>
      <c r="N107" s="6">
        <v>-26328.923999999999</v>
      </c>
      <c r="O107" s="6">
        <v>207532.30499999999</v>
      </c>
      <c r="P107" s="6">
        <v>19107.204000000002</v>
      </c>
      <c r="Q107" s="6">
        <v>54060.067000000003</v>
      </c>
      <c r="R107" s="6">
        <v>261592.372</v>
      </c>
      <c r="S107" s="6">
        <v>235263.448</v>
      </c>
      <c r="T107" s="6">
        <f t="shared" si="12"/>
        <v>3889.8493977695166</v>
      </c>
      <c r="U107" s="6">
        <f t="shared" si="13"/>
        <v>3605.7274052044609</v>
      </c>
      <c r="V107" s="6">
        <f t="shared" si="14"/>
        <v>3214.2192416356879</v>
      </c>
      <c r="W107" s="6">
        <f t="shared" si="15"/>
        <v>3085.9822304832715</v>
      </c>
      <c r="X107" s="6">
        <f t="shared" si="16"/>
        <v>327.79340047313281</v>
      </c>
      <c r="Y107" s="6">
        <f t="shared" si="17"/>
        <v>292.20174923960798</v>
      </c>
    </row>
    <row r="108" spans="1:25">
      <c r="A108" s="12" t="s">
        <v>258</v>
      </c>
      <c r="B108" s="12" t="s">
        <v>265</v>
      </c>
      <c r="C108" s="12" t="s">
        <v>27</v>
      </c>
      <c r="D108" s="12">
        <v>68</v>
      </c>
      <c r="E108" s="13">
        <v>69</v>
      </c>
      <c r="F108" s="13">
        <f t="shared" si="9"/>
        <v>29.22</v>
      </c>
      <c r="G108" s="14">
        <f t="shared" si="10"/>
        <v>0.13415468856947296</v>
      </c>
      <c r="H108" s="14">
        <f t="shared" si="11"/>
        <v>0.537987679671458</v>
      </c>
      <c r="I108" s="13">
        <v>3.92</v>
      </c>
      <c r="J108" s="13">
        <v>11.8</v>
      </c>
      <c r="K108" s="13">
        <v>13.5</v>
      </c>
      <c r="L108" s="13">
        <v>1</v>
      </c>
      <c r="M108" s="13">
        <v>30.22</v>
      </c>
      <c r="N108" s="15">
        <v>-27487.721000000001</v>
      </c>
      <c r="O108" s="15">
        <v>221476.986</v>
      </c>
      <c r="P108" s="15">
        <v>25204.861000000001</v>
      </c>
      <c r="Q108" s="15">
        <v>46295.521000000001</v>
      </c>
      <c r="R108" s="15">
        <v>267772.50699999998</v>
      </c>
      <c r="S108" s="15">
        <v>240284.78599999999</v>
      </c>
      <c r="T108" s="15">
        <f t="shared" si="12"/>
        <v>3880.7609710144925</v>
      </c>
      <c r="U108" s="15">
        <f t="shared" si="13"/>
        <v>3515.4731304347824</v>
      </c>
      <c r="V108" s="15">
        <f t="shared" si="14"/>
        <v>3117.1003623188403</v>
      </c>
      <c r="W108" s="15">
        <f t="shared" si="15"/>
        <v>3209.811391304348</v>
      </c>
      <c r="X108" s="15">
        <f t="shared" si="16"/>
        <v>319.58846640316204</v>
      </c>
      <c r="Y108" s="15">
        <f t="shared" si="17"/>
        <v>283.37276021080368</v>
      </c>
    </row>
    <row r="109" spans="1:25">
      <c r="A109" t="s">
        <v>258</v>
      </c>
      <c r="B109" t="s">
        <v>265</v>
      </c>
      <c r="C109" t="s">
        <v>219</v>
      </c>
      <c r="D109">
        <v>73</v>
      </c>
      <c r="E109" s="8">
        <v>74.5</v>
      </c>
      <c r="F109" s="8">
        <f t="shared" si="9"/>
        <v>38.04</v>
      </c>
      <c r="G109" s="9">
        <f t="shared" si="10"/>
        <v>0.16035751840168244</v>
      </c>
      <c r="H109" s="9">
        <f t="shared" si="11"/>
        <v>0.49947423764458465</v>
      </c>
      <c r="I109" s="8">
        <v>6.1</v>
      </c>
      <c r="J109" s="8">
        <v>12.9</v>
      </c>
      <c r="K109" s="8">
        <v>19.04</v>
      </c>
      <c r="L109" s="8">
        <v>0</v>
      </c>
      <c r="M109" s="8">
        <v>37.89</v>
      </c>
      <c r="N109" s="6">
        <v>-30258.598999999998</v>
      </c>
      <c r="O109" s="6">
        <v>300689.875</v>
      </c>
      <c r="P109" s="6">
        <v>22021.103999999999</v>
      </c>
      <c r="Q109" s="6">
        <v>67857.543000000005</v>
      </c>
      <c r="R109" s="6">
        <v>368547.41800000001</v>
      </c>
      <c r="S109" s="6">
        <v>338288.81900000002</v>
      </c>
      <c r="T109" s="6">
        <f t="shared" si="12"/>
        <v>4946.9452080536912</v>
      </c>
      <c r="U109" s="6">
        <f t="shared" si="13"/>
        <v>4651.3599194630879</v>
      </c>
      <c r="V109" s="6">
        <f t="shared" si="14"/>
        <v>4245.2042281879194</v>
      </c>
      <c r="W109" s="6">
        <f t="shared" si="15"/>
        <v>4036.1057046979868</v>
      </c>
      <c r="X109" s="6">
        <f t="shared" si="16"/>
        <v>422.8509017693716</v>
      </c>
      <c r="Y109" s="6">
        <f t="shared" si="17"/>
        <v>385.92765710799267</v>
      </c>
    </row>
    <row r="110" spans="1:25">
      <c r="A110" s="12" t="s">
        <v>258</v>
      </c>
      <c r="B110" s="12" t="s">
        <v>265</v>
      </c>
      <c r="C110" s="12" t="s">
        <v>35</v>
      </c>
      <c r="D110" s="12">
        <v>75</v>
      </c>
      <c r="E110" s="13">
        <v>75.375</v>
      </c>
      <c r="F110" s="13">
        <f t="shared" si="9"/>
        <v>25.8</v>
      </c>
      <c r="G110" s="14">
        <f t="shared" si="10"/>
        <v>0.3593023255813953</v>
      </c>
      <c r="H110" s="14">
        <f t="shared" si="11"/>
        <v>0.47325581395348831</v>
      </c>
      <c r="I110" s="13">
        <v>9.27</v>
      </c>
      <c r="J110" s="13">
        <v>2.94</v>
      </c>
      <c r="K110" s="13">
        <v>13.59</v>
      </c>
      <c r="L110" s="13">
        <v>1</v>
      </c>
      <c r="M110" s="13">
        <v>26.8</v>
      </c>
      <c r="N110" s="15">
        <v>-28558.973000000002</v>
      </c>
      <c r="O110" s="15">
        <v>208498</v>
      </c>
      <c r="P110" s="15">
        <v>14611.392</v>
      </c>
      <c r="Q110" s="15">
        <v>36819.345000000001</v>
      </c>
      <c r="R110" s="15">
        <v>245317.345</v>
      </c>
      <c r="S110" s="15">
        <v>216758.372</v>
      </c>
      <c r="T110" s="15">
        <f t="shared" si="12"/>
        <v>3254.6248092868987</v>
      </c>
      <c r="U110" s="15">
        <f t="shared" si="13"/>
        <v>3060.7754958540631</v>
      </c>
      <c r="V110" s="15">
        <f t="shared" si="14"/>
        <v>2681.8836484245439</v>
      </c>
      <c r="W110" s="15">
        <f t="shared" si="15"/>
        <v>2766.1426202321722</v>
      </c>
      <c r="X110" s="15">
        <f t="shared" si="16"/>
        <v>278.25231780491481</v>
      </c>
      <c r="Y110" s="15">
        <f t="shared" si="17"/>
        <v>243.80760440223128</v>
      </c>
    </row>
    <row r="111" spans="1:25">
      <c r="A111" t="s">
        <v>258</v>
      </c>
      <c r="B111" t="s">
        <v>265</v>
      </c>
      <c r="C111" t="s">
        <v>180</v>
      </c>
      <c r="D111">
        <v>75</v>
      </c>
      <c r="E111" s="8">
        <v>76.625</v>
      </c>
      <c r="F111" s="8">
        <f t="shared" si="9"/>
        <v>31.47</v>
      </c>
      <c r="G111" s="9">
        <f t="shared" si="10"/>
        <v>0.20527486495074676</v>
      </c>
      <c r="H111" s="9">
        <f t="shared" si="11"/>
        <v>0.30695900857959962</v>
      </c>
      <c r="I111" s="8">
        <v>6.46</v>
      </c>
      <c r="J111" s="8">
        <v>3.2</v>
      </c>
      <c r="K111" s="8">
        <v>21.81</v>
      </c>
      <c r="L111" s="8">
        <v>0</v>
      </c>
      <c r="M111" s="8">
        <v>31.47</v>
      </c>
      <c r="N111" s="6">
        <v>-25430.113000000001</v>
      </c>
      <c r="O111" s="6">
        <v>190865.231</v>
      </c>
      <c r="P111" s="6">
        <v>20542.691999999999</v>
      </c>
      <c r="Q111" s="6">
        <v>55264.353999999999</v>
      </c>
      <c r="R111" s="6">
        <v>246129.58499999999</v>
      </c>
      <c r="S111" s="6">
        <v>220699.47200000001</v>
      </c>
      <c r="T111" s="6">
        <f t="shared" si="12"/>
        <v>3212.1316150081566</v>
      </c>
      <c r="U111" s="6">
        <f t="shared" si="13"/>
        <v>2944.0377553017943</v>
      </c>
      <c r="V111" s="6">
        <f t="shared" si="14"/>
        <v>2612.1602610114192</v>
      </c>
      <c r="W111" s="6">
        <f t="shared" si="15"/>
        <v>2490.9002414355627</v>
      </c>
      <c r="X111" s="6">
        <f t="shared" si="16"/>
        <v>267.63979593652675</v>
      </c>
      <c r="Y111" s="6">
        <f t="shared" si="17"/>
        <v>237.46911463740173</v>
      </c>
    </row>
    <row r="112" spans="1:25">
      <c r="A112" s="12" t="s">
        <v>258</v>
      </c>
      <c r="B112" s="12" t="s">
        <v>265</v>
      </c>
      <c r="C112" s="12" t="s">
        <v>201</v>
      </c>
      <c r="D112" s="12">
        <v>77</v>
      </c>
      <c r="E112" s="13">
        <v>78.875</v>
      </c>
      <c r="F112" s="13">
        <f t="shared" si="9"/>
        <v>24.479999999999997</v>
      </c>
      <c r="G112" s="14">
        <f t="shared" si="10"/>
        <v>0.3504901960784314</v>
      </c>
      <c r="H112" s="14">
        <f t="shared" si="11"/>
        <v>0.58088235294117652</v>
      </c>
      <c r="I112" s="13">
        <v>8.58</v>
      </c>
      <c r="J112" s="13">
        <v>5.64</v>
      </c>
      <c r="K112" s="13">
        <v>10.26</v>
      </c>
      <c r="L112" s="13">
        <v>2</v>
      </c>
      <c r="M112" s="13">
        <v>26.48</v>
      </c>
      <c r="N112" s="15">
        <v>-30254.435000000001</v>
      </c>
      <c r="O112" s="15">
        <v>212861.111</v>
      </c>
      <c r="P112" s="15">
        <v>0</v>
      </c>
      <c r="Q112" s="15">
        <v>53743.966</v>
      </c>
      <c r="R112" s="15">
        <v>266605.07699999999</v>
      </c>
      <c r="S112" s="15">
        <v>236350.64199999999</v>
      </c>
      <c r="T112" s="15">
        <f t="shared" si="12"/>
        <v>3380.0960633914419</v>
      </c>
      <c r="U112" s="15">
        <f t="shared" si="13"/>
        <v>3380.0960633914419</v>
      </c>
      <c r="V112" s="15">
        <f t="shared" si="14"/>
        <v>2996.5216101426308</v>
      </c>
      <c r="W112" s="15">
        <f t="shared" si="15"/>
        <v>2698.7145610142629</v>
      </c>
      <c r="X112" s="15">
        <f t="shared" si="16"/>
        <v>307.28146030831289</v>
      </c>
      <c r="Y112" s="15">
        <f t="shared" si="17"/>
        <v>272.41105546751191</v>
      </c>
    </row>
    <row r="113" spans="1:25">
      <c r="A113" t="s">
        <v>258</v>
      </c>
      <c r="B113" t="s">
        <v>265</v>
      </c>
      <c r="C113" t="s">
        <v>104</v>
      </c>
      <c r="D113">
        <v>79</v>
      </c>
      <c r="E113" s="8">
        <v>79.5</v>
      </c>
      <c r="F113" s="8">
        <f t="shared" si="9"/>
        <v>23.46</v>
      </c>
      <c r="G113" s="9">
        <f t="shared" si="10"/>
        <v>0.35038363171355502</v>
      </c>
      <c r="H113" s="9">
        <f t="shared" si="11"/>
        <v>0.47314578005115093</v>
      </c>
      <c r="I113" s="8">
        <v>8.2200000000000006</v>
      </c>
      <c r="J113" s="8">
        <v>2.88</v>
      </c>
      <c r="K113" s="8">
        <v>12.36</v>
      </c>
      <c r="L113" s="8">
        <v>1</v>
      </c>
      <c r="M113" s="8">
        <v>24.46</v>
      </c>
      <c r="N113" s="6">
        <v>-30542.777999999998</v>
      </c>
      <c r="O113" s="6">
        <v>189927.05</v>
      </c>
      <c r="P113" s="6">
        <v>15915.168</v>
      </c>
      <c r="Q113" s="6">
        <v>36899.735999999997</v>
      </c>
      <c r="R113" s="6">
        <v>226826.78599999999</v>
      </c>
      <c r="S113" s="6">
        <v>196284.008</v>
      </c>
      <c r="T113" s="6">
        <f t="shared" si="12"/>
        <v>2853.1671194968553</v>
      </c>
      <c r="U113" s="6">
        <f t="shared" si="13"/>
        <v>2652.9763270440249</v>
      </c>
      <c r="V113" s="6">
        <f t="shared" si="14"/>
        <v>2268.7904402515724</v>
      </c>
      <c r="W113" s="6">
        <f t="shared" si="15"/>
        <v>2389.0194968553456</v>
      </c>
      <c r="X113" s="6">
        <f t="shared" si="16"/>
        <v>241.17966609491134</v>
      </c>
      <c r="Y113" s="6">
        <f t="shared" si="17"/>
        <v>206.25367638650658</v>
      </c>
    </row>
    <row r="114" spans="1:25">
      <c r="A114" s="12" t="s">
        <v>258</v>
      </c>
      <c r="B114" s="12" t="s">
        <v>265</v>
      </c>
      <c r="C114" s="12" t="s">
        <v>94</v>
      </c>
      <c r="D114" s="12">
        <v>81</v>
      </c>
      <c r="E114" s="13">
        <v>80.875</v>
      </c>
      <c r="F114" s="13">
        <f t="shared" si="9"/>
        <v>32.050000000000004</v>
      </c>
      <c r="G114" s="14">
        <f t="shared" si="10"/>
        <v>0.3117004680187207</v>
      </c>
      <c r="H114" s="14">
        <f t="shared" si="11"/>
        <v>0.45522620904836186</v>
      </c>
      <c r="I114" s="13">
        <v>9.99</v>
      </c>
      <c r="J114" s="13">
        <v>4.5999999999999996</v>
      </c>
      <c r="K114" s="13">
        <v>17.46</v>
      </c>
      <c r="L114" s="13">
        <v>1</v>
      </c>
      <c r="M114" s="13">
        <v>33.049999999999997</v>
      </c>
      <c r="N114" s="15">
        <v>-31448.852999999999</v>
      </c>
      <c r="O114" s="15">
        <v>236827.571</v>
      </c>
      <c r="P114" s="15">
        <v>16353.516</v>
      </c>
      <c r="Q114" s="15">
        <v>37834.536</v>
      </c>
      <c r="R114" s="15">
        <v>274662.10700000002</v>
      </c>
      <c r="S114" s="15">
        <v>243213.25399999999</v>
      </c>
      <c r="T114" s="15">
        <f t="shared" si="12"/>
        <v>3396.1311530139105</v>
      </c>
      <c r="U114" s="15">
        <f t="shared" si="13"/>
        <v>3193.9238454404949</v>
      </c>
      <c r="V114" s="15">
        <f t="shared" si="14"/>
        <v>2805.0663122102005</v>
      </c>
      <c r="W114" s="15">
        <f t="shared" si="15"/>
        <v>2928.3161792890264</v>
      </c>
      <c r="X114" s="15">
        <f t="shared" si="16"/>
        <v>290.35671322186317</v>
      </c>
      <c r="Y114" s="15">
        <f t="shared" si="17"/>
        <v>255.00602838274551</v>
      </c>
    </row>
    <row r="115" spans="1:25">
      <c r="A115" t="s">
        <v>258</v>
      </c>
      <c r="B115" t="s">
        <v>265</v>
      </c>
      <c r="C115" t="s">
        <v>116</v>
      </c>
      <c r="D115">
        <v>88</v>
      </c>
      <c r="E115" s="8">
        <v>87.125</v>
      </c>
      <c r="F115" s="8">
        <f t="shared" si="9"/>
        <v>29.38</v>
      </c>
      <c r="G115" s="9">
        <f t="shared" si="10"/>
        <v>0.10211027910142954</v>
      </c>
      <c r="H115" s="9">
        <f t="shared" si="11"/>
        <v>0.23417290673927843</v>
      </c>
      <c r="I115" s="8">
        <v>3</v>
      </c>
      <c r="J115" s="8">
        <v>3.88</v>
      </c>
      <c r="K115" s="8">
        <v>22.5</v>
      </c>
      <c r="L115" s="8">
        <v>0</v>
      </c>
      <c r="M115" s="8">
        <v>29.38</v>
      </c>
      <c r="N115" s="6">
        <v>-31685.464</v>
      </c>
      <c r="O115" s="6">
        <v>203964.32500000001</v>
      </c>
      <c r="P115" s="6">
        <v>27456.815999999999</v>
      </c>
      <c r="Q115" s="6">
        <v>69035.744000000006</v>
      </c>
      <c r="R115" s="6">
        <v>273000.06900000002</v>
      </c>
      <c r="S115" s="6">
        <v>241314.60500000001</v>
      </c>
      <c r="T115" s="6">
        <f t="shared" si="12"/>
        <v>3133.4297733142039</v>
      </c>
      <c r="U115" s="6">
        <f t="shared" si="13"/>
        <v>2818.2869784791969</v>
      </c>
      <c r="V115" s="6">
        <f t="shared" si="14"/>
        <v>2454.608769010043</v>
      </c>
      <c r="W115" s="6">
        <f t="shared" si="15"/>
        <v>2341.0539454806312</v>
      </c>
      <c r="X115" s="6">
        <f t="shared" si="16"/>
        <v>256.20790713447246</v>
      </c>
      <c r="Y115" s="6">
        <f t="shared" si="17"/>
        <v>223.14625172818572</v>
      </c>
    </row>
    <row r="116" spans="1:25">
      <c r="A116" s="12" t="s">
        <v>258</v>
      </c>
      <c r="B116" s="12" t="s">
        <v>265</v>
      </c>
      <c r="C116" s="12" t="s">
        <v>103</v>
      </c>
      <c r="D116" s="12">
        <v>88</v>
      </c>
      <c r="E116" s="13">
        <v>90.125</v>
      </c>
      <c r="F116" s="13">
        <f t="shared" si="9"/>
        <v>28.47</v>
      </c>
      <c r="G116" s="14">
        <f t="shared" si="10"/>
        <v>0.30417983842641377</v>
      </c>
      <c r="H116" s="14">
        <f t="shared" si="11"/>
        <v>0.38883034773445735</v>
      </c>
      <c r="I116" s="13">
        <v>8.66</v>
      </c>
      <c r="J116" s="13">
        <v>2.41</v>
      </c>
      <c r="K116" s="13">
        <v>17.399999999999999</v>
      </c>
      <c r="L116" s="13">
        <v>1</v>
      </c>
      <c r="M116" s="13">
        <v>29.47</v>
      </c>
      <c r="N116" s="15">
        <v>-34998.315000000002</v>
      </c>
      <c r="O116" s="15">
        <v>230382.58799999999</v>
      </c>
      <c r="P116" s="15">
        <v>19044.671999999999</v>
      </c>
      <c r="Q116" s="15">
        <v>43291.781000000003</v>
      </c>
      <c r="R116" s="15">
        <v>273674.36900000001</v>
      </c>
      <c r="S116" s="15">
        <v>238676.054</v>
      </c>
      <c r="T116" s="15">
        <f t="shared" si="12"/>
        <v>3036.6088099861304</v>
      </c>
      <c r="U116" s="15">
        <f t="shared" si="13"/>
        <v>2825.2948349514563</v>
      </c>
      <c r="V116" s="15">
        <f t="shared" si="14"/>
        <v>2436.9640166435506</v>
      </c>
      <c r="W116" s="15">
        <f t="shared" si="15"/>
        <v>2556.2561775312065</v>
      </c>
      <c r="X116" s="15">
        <f t="shared" si="16"/>
        <v>256.84498499558691</v>
      </c>
      <c r="Y116" s="15">
        <f t="shared" si="17"/>
        <v>221.54218333123188</v>
      </c>
    </row>
    <row r="117" spans="1:25">
      <c r="A117" t="s">
        <v>259</v>
      </c>
      <c r="B117" t="s">
        <v>265</v>
      </c>
      <c r="C117" t="s">
        <v>164</v>
      </c>
      <c r="D117">
        <v>94</v>
      </c>
      <c r="E117" s="8">
        <v>96.25</v>
      </c>
      <c r="F117" s="8">
        <f t="shared" si="9"/>
        <v>30.630000000000003</v>
      </c>
      <c r="G117" s="9">
        <f t="shared" si="10"/>
        <v>0.43584720861900095</v>
      </c>
      <c r="H117" s="9">
        <f t="shared" si="11"/>
        <v>0.59059745347698334</v>
      </c>
      <c r="I117" s="8">
        <v>13.35</v>
      </c>
      <c r="J117" s="8">
        <v>4.74</v>
      </c>
      <c r="K117" s="8">
        <v>12.54</v>
      </c>
      <c r="L117" s="8">
        <v>1</v>
      </c>
      <c r="M117" s="8">
        <v>31.63</v>
      </c>
      <c r="N117" s="6">
        <v>-37647.646999999997</v>
      </c>
      <c r="O117" s="6">
        <v>259559.66699999999</v>
      </c>
      <c r="P117" s="6">
        <v>18885.407999999999</v>
      </c>
      <c r="Q117" s="6">
        <v>44775.116999999998</v>
      </c>
      <c r="R117" s="6">
        <v>304334.78399999999</v>
      </c>
      <c r="S117" s="6">
        <v>266687.13699999999</v>
      </c>
      <c r="T117" s="6">
        <f t="shared" si="12"/>
        <v>3161.9198337662338</v>
      </c>
      <c r="U117" s="6">
        <f t="shared" si="13"/>
        <v>2965.7078025974024</v>
      </c>
      <c r="V117" s="6">
        <f t="shared" si="14"/>
        <v>2574.5634181818182</v>
      </c>
      <c r="W117" s="6">
        <f t="shared" si="15"/>
        <v>2696.7238129870129</v>
      </c>
      <c r="X117" s="6">
        <f t="shared" si="16"/>
        <v>269.60980023612751</v>
      </c>
      <c r="Y117" s="6">
        <f t="shared" si="17"/>
        <v>234.05121983471074</v>
      </c>
    </row>
    <row r="118" spans="1:25">
      <c r="A118" s="12" t="s">
        <v>260</v>
      </c>
      <c r="B118" s="12" t="s">
        <v>265</v>
      </c>
      <c r="C118" s="12" t="s">
        <v>121</v>
      </c>
      <c r="D118" s="12">
        <v>122</v>
      </c>
      <c r="E118" s="13">
        <v>124.25</v>
      </c>
      <c r="F118" s="13">
        <f t="shared" si="9"/>
        <v>38.840000000000003</v>
      </c>
      <c r="G118" s="14">
        <f t="shared" si="10"/>
        <v>0.28372811534500514</v>
      </c>
      <c r="H118" s="14">
        <f t="shared" si="11"/>
        <v>0.48326467559217295</v>
      </c>
      <c r="I118" s="13">
        <v>11.02</v>
      </c>
      <c r="J118" s="13">
        <v>7.75</v>
      </c>
      <c r="K118" s="13">
        <v>20.07</v>
      </c>
      <c r="L118" s="13">
        <v>1</v>
      </c>
      <c r="M118" s="13">
        <v>39.840000000000003</v>
      </c>
      <c r="N118" s="15">
        <v>-45490.519</v>
      </c>
      <c r="O118" s="15">
        <v>291696.71100000001</v>
      </c>
      <c r="P118" s="15">
        <v>20889.036</v>
      </c>
      <c r="Q118" s="15">
        <v>60574.902000000002</v>
      </c>
      <c r="R118" s="15">
        <v>352271.61300000001</v>
      </c>
      <c r="S118" s="15">
        <v>306781.09399999998</v>
      </c>
      <c r="T118" s="15">
        <f t="shared" si="12"/>
        <v>2835.1840080482898</v>
      </c>
      <c r="U118" s="15">
        <f t="shared" si="13"/>
        <v>2667.0629939637824</v>
      </c>
      <c r="V118" s="15">
        <f t="shared" si="14"/>
        <v>2300.942116700201</v>
      </c>
      <c r="W118" s="15">
        <f t="shared" si="15"/>
        <v>2347.6596458752515</v>
      </c>
      <c r="X118" s="15">
        <f t="shared" si="16"/>
        <v>242.46027217852568</v>
      </c>
      <c r="Y118" s="15">
        <f t="shared" si="17"/>
        <v>209.17655606365463</v>
      </c>
    </row>
    <row r="119" spans="1:25">
      <c r="A119" t="s">
        <v>260</v>
      </c>
      <c r="B119" t="s">
        <v>265</v>
      </c>
      <c r="C119" t="s">
        <v>191</v>
      </c>
      <c r="D119">
        <v>140</v>
      </c>
      <c r="E119" s="8">
        <v>141.625</v>
      </c>
      <c r="F119" s="8">
        <f t="shared" si="9"/>
        <v>52.769999999999996</v>
      </c>
      <c r="G119" s="9">
        <f t="shared" si="10"/>
        <v>0.2385825279514876</v>
      </c>
      <c r="H119" s="9">
        <f t="shared" si="11"/>
        <v>0.48682963805192342</v>
      </c>
      <c r="I119" s="8">
        <v>12.59</v>
      </c>
      <c r="J119" s="8">
        <v>13.1</v>
      </c>
      <c r="K119" s="8">
        <v>27.08</v>
      </c>
      <c r="L119" s="8">
        <v>1.24</v>
      </c>
      <c r="M119" s="8">
        <v>53.91</v>
      </c>
      <c r="N119" s="6">
        <v>-56146.343000000001</v>
      </c>
      <c r="O119" s="6">
        <v>372277.59</v>
      </c>
      <c r="P119" s="6">
        <v>32565.407999999999</v>
      </c>
      <c r="Q119" s="6">
        <v>78985.968999999997</v>
      </c>
      <c r="R119" s="6">
        <v>451263.55900000001</v>
      </c>
      <c r="S119" s="6">
        <v>395117.21600000001</v>
      </c>
      <c r="T119" s="6">
        <f t="shared" si="12"/>
        <v>3186.3269832303617</v>
      </c>
      <c r="U119" s="6">
        <f t="shared" si="13"/>
        <v>2956.3858852603707</v>
      </c>
      <c r="V119" s="6">
        <f t="shared" si="14"/>
        <v>2559.9421571050311</v>
      </c>
      <c r="W119" s="6">
        <f t="shared" si="15"/>
        <v>2628.61493380406</v>
      </c>
      <c r="X119" s="6">
        <f t="shared" si="16"/>
        <v>268.76235320548824</v>
      </c>
      <c r="Y119" s="6">
        <f t="shared" si="17"/>
        <v>232.72201428227555</v>
      </c>
    </row>
    <row r="120" spans="1:25">
      <c r="A120" s="12" t="s">
        <v>256</v>
      </c>
      <c r="B120" s="12" t="s">
        <v>266</v>
      </c>
      <c r="C120" s="12" t="s">
        <v>98</v>
      </c>
      <c r="D120" s="12">
        <v>49</v>
      </c>
      <c r="E120" s="13">
        <v>49.875</v>
      </c>
      <c r="F120" s="13">
        <f t="shared" si="9"/>
        <v>20.22</v>
      </c>
      <c r="G120" s="14">
        <f t="shared" si="10"/>
        <v>0.14342235410484669</v>
      </c>
      <c r="H120" s="14">
        <f t="shared" si="11"/>
        <v>0.54154302670623156</v>
      </c>
      <c r="I120" s="13">
        <v>2.9</v>
      </c>
      <c r="J120" s="13">
        <v>8.0500000000000007</v>
      </c>
      <c r="K120" s="13">
        <v>9.27</v>
      </c>
      <c r="L120" s="13">
        <v>0</v>
      </c>
      <c r="M120" s="13">
        <v>20.22</v>
      </c>
      <c r="N120" s="15">
        <v>-33219.212</v>
      </c>
      <c r="O120" s="15">
        <v>180204.774</v>
      </c>
      <c r="P120" s="15">
        <v>86470.328999999998</v>
      </c>
      <c r="Q120" s="15">
        <v>117248.63800000001</v>
      </c>
      <c r="R120" s="15">
        <v>297453.41200000001</v>
      </c>
      <c r="S120" s="15">
        <v>264234.2</v>
      </c>
      <c r="T120" s="15">
        <f t="shared" si="12"/>
        <v>5963.9781854636594</v>
      </c>
      <c r="U120" s="15">
        <f t="shared" si="13"/>
        <v>4230.2372531328319</v>
      </c>
      <c r="V120" s="15">
        <f t="shared" si="14"/>
        <v>3564.1878897243109</v>
      </c>
      <c r="W120" s="15">
        <f t="shared" si="15"/>
        <v>3613.1283007518796</v>
      </c>
      <c r="X120" s="15">
        <f t="shared" si="16"/>
        <v>384.56702301207565</v>
      </c>
      <c r="Y120" s="15">
        <f t="shared" si="17"/>
        <v>324.01708088402825</v>
      </c>
    </row>
    <row r="121" spans="1:25">
      <c r="A121" t="s">
        <v>258</v>
      </c>
      <c r="B121" t="s">
        <v>266</v>
      </c>
      <c r="C121" t="s">
        <v>102</v>
      </c>
      <c r="D121">
        <v>73</v>
      </c>
      <c r="E121" s="8">
        <v>73.5</v>
      </c>
      <c r="F121" s="8">
        <f t="shared" si="9"/>
        <v>25.99</v>
      </c>
      <c r="G121" s="9">
        <f t="shared" si="10"/>
        <v>0.15005771450557909</v>
      </c>
      <c r="H121" s="9">
        <f t="shared" si="11"/>
        <v>0.3616775682954983</v>
      </c>
      <c r="I121" s="8">
        <v>3.9</v>
      </c>
      <c r="J121" s="8">
        <v>5.5</v>
      </c>
      <c r="K121" s="8">
        <v>16.59</v>
      </c>
      <c r="L121" s="8">
        <v>2</v>
      </c>
      <c r="M121" s="8">
        <v>27.5</v>
      </c>
      <c r="N121" s="6">
        <v>-25014.379000000001</v>
      </c>
      <c r="O121" s="6">
        <v>217046.99600000001</v>
      </c>
      <c r="P121" s="6">
        <v>32046.743999999999</v>
      </c>
      <c r="Q121" s="6">
        <v>54882.53</v>
      </c>
      <c r="R121" s="6">
        <v>271929.52600000001</v>
      </c>
      <c r="S121" s="6">
        <v>246915.147</v>
      </c>
      <c r="T121" s="6">
        <f t="shared" si="12"/>
        <v>3699.7214421768708</v>
      </c>
      <c r="U121" s="6">
        <f t="shared" si="13"/>
        <v>3263.7113197278914</v>
      </c>
      <c r="V121" s="6">
        <f t="shared" si="14"/>
        <v>2923.379632653061</v>
      </c>
      <c r="W121" s="6">
        <f t="shared" si="15"/>
        <v>2953.0203537414968</v>
      </c>
      <c r="X121" s="6">
        <f t="shared" si="16"/>
        <v>296.70102906617194</v>
      </c>
      <c r="Y121" s="6">
        <f t="shared" si="17"/>
        <v>265.7617847866419</v>
      </c>
    </row>
    <row r="122" spans="1:25">
      <c r="A122" s="12" t="s">
        <v>258</v>
      </c>
      <c r="B122" s="12" t="s">
        <v>266</v>
      </c>
      <c r="C122" s="12" t="s">
        <v>100</v>
      </c>
      <c r="D122" s="12">
        <v>76</v>
      </c>
      <c r="E122" s="13">
        <v>77.125</v>
      </c>
      <c r="F122" s="13">
        <f t="shared" si="9"/>
        <v>20.52</v>
      </c>
      <c r="G122" s="14">
        <f t="shared" si="10"/>
        <v>0.20467836257309943</v>
      </c>
      <c r="H122" s="14">
        <f t="shared" si="11"/>
        <v>0.38401559454191037</v>
      </c>
      <c r="I122" s="13">
        <v>4.2</v>
      </c>
      <c r="J122" s="13">
        <v>3.68</v>
      </c>
      <c r="K122" s="13">
        <v>12.64</v>
      </c>
      <c r="L122" s="13">
        <v>1.88</v>
      </c>
      <c r="M122" s="13">
        <v>21.93</v>
      </c>
      <c r="N122" s="15">
        <v>-25722.525000000001</v>
      </c>
      <c r="O122" s="15">
        <v>185524.106</v>
      </c>
      <c r="P122" s="15">
        <v>19343.645</v>
      </c>
      <c r="Q122" s="15">
        <v>46223.67</v>
      </c>
      <c r="R122" s="15">
        <v>231747.77600000001</v>
      </c>
      <c r="S122" s="15">
        <v>206025.25099999999</v>
      </c>
      <c r="T122" s="15">
        <f t="shared" si="12"/>
        <v>3004.8334003241494</v>
      </c>
      <c r="U122" s="15">
        <f t="shared" si="13"/>
        <v>2754.0243889789308</v>
      </c>
      <c r="V122" s="15">
        <f t="shared" si="14"/>
        <v>2420.5070470016208</v>
      </c>
      <c r="W122" s="15">
        <f t="shared" si="15"/>
        <v>2405.4989432739062</v>
      </c>
      <c r="X122" s="15">
        <f t="shared" si="16"/>
        <v>250.36585354353917</v>
      </c>
      <c r="Y122" s="15">
        <f t="shared" si="17"/>
        <v>220.04609518196551</v>
      </c>
    </row>
    <row r="123" spans="1:25">
      <c r="A123" t="s">
        <v>258</v>
      </c>
      <c r="B123" t="s">
        <v>266</v>
      </c>
      <c r="C123" t="s">
        <v>171</v>
      </c>
      <c r="D123">
        <v>85</v>
      </c>
      <c r="E123" s="8">
        <v>86.875</v>
      </c>
      <c r="F123" s="8">
        <f t="shared" si="9"/>
        <v>21.849999999999998</v>
      </c>
      <c r="G123" s="9">
        <f t="shared" si="10"/>
        <v>0.13729977116704806</v>
      </c>
      <c r="H123" s="9">
        <f t="shared" si="11"/>
        <v>0.47185354691075515</v>
      </c>
      <c r="I123" s="8">
        <v>3</v>
      </c>
      <c r="J123" s="8">
        <v>7.31</v>
      </c>
      <c r="K123" s="8">
        <v>11.54</v>
      </c>
      <c r="L123" s="8">
        <v>0.75</v>
      </c>
      <c r="M123" s="8">
        <v>22.6</v>
      </c>
      <c r="N123" s="6">
        <v>-27756.623</v>
      </c>
      <c r="O123" s="6">
        <v>190178.94399999999</v>
      </c>
      <c r="P123" s="6">
        <v>20550.3</v>
      </c>
      <c r="Q123" s="6">
        <v>51986.402000000002</v>
      </c>
      <c r="R123" s="6">
        <v>242165.34599999999</v>
      </c>
      <c r="S123" s="6">
        <v>214408.723</v>
      </c>
      <c r="T123" s="6">
        <f t="shared" si="12"/>
        <v>2787.5147741007195</v>
      </c>
      <c r="U123" s="6">
        <f t="shared" si="13"/>
        <v>2550.9645582733815</v>
      </c>
      <c r="V123" s="6">
        <f t="shared" si="14"/>
        <v>2231.4638618705039</v>
      </c>
      <c r="W123" s="6">
        <f t="shared" si="15"/>
        <v>2189.1101467625899</v>
      </c>
      <c r="X123" s="6">
        <f t="shared" si="16"/>
        <v>231.90586893394376</v>
      </c>
      <c r="Y123" s="6">
        <f t="shared" si="17"/>
        <v>202.86035107913673</v>
      </c>
    </row>
    <row r="124" spans="1:25">
      <c r="A124" s="12" t="s">
        <v>259</v>
      </c>
      <c r="B124" s="12" t="s">
        <v>266</v>
      </c>
      <c r="C124" s="12" t="s">
        <v>117</v>
      </c>
      <c r="D124" s="12">
        <v>103</v>
      </c>
      <c r="E124" s="13">
        <v>103.25</v>
      </c>
      <c r="F124" s="13">
        <f t="shared" si="9"/>
        <v>26.22</v>
      </c>
      <c r="G124" s="14">
        <f t="shared" si="10"/>
        <v>0.11441647597254005</v>
      </c>
      <c r="H124" s="14">
        <f t="shared" si="11"/>
        <v>0.32570556826849734</v>
      </c>
      <c r="I124" s="13">
        <v>3</v>
      </c>
      <c r="J124" s="13">
        <v>5.54</v>
      </c>
      <c r="K124" s="13">
        <v>17.68</v>
      </c>
      <c r="L124" s="13">
        <v>2.75</v>
      </c>
      <c r="M124" s="13">
        <v>28.97</v>
      </c>
      <c r="N124" s="15">
        <v>-34601.4</v>
      </c>
      <c r="O124" s="15">
        <v>261095.67999999999</v>
      </c>
      <c r="P124" s="15">
        <v>41657.436000000002</v>
      </c>
      <c r="Q124" s="15">
        <v>77819.7</v>
      </c>
      <c r="R124" s="15">
        <v>338915.38</v>
      </c>
      <c r="S124" s="15">
        <v>304313.98</v>
      </c>
      <c r="T124" s="15">
        <f t="shared" si="12"/>
        <v>3282.4734140435835</v>
      </c>
      <c r="U124" s="15">
        <f t="shared" si="13"/>
        <v>2879.0115641646489</v>
      </c>
      <c r="V124" s="15">
        <f t="shared" si="14"/>
        <v>2543.8890460048424</v>
      </c>
      <c r="W124" s="15">
        <f t="shared" si="15"/>
        <v>2528.7717191283291</v>
      </c>
      <c r="X124" s="15">
        <f t="shared" si="16"/>
        <v>261.72832401496811</v>
      </c>
      <c r="Y124" s="15">
        <f t="shared" si="17"/>
        <v>231.26264054589475</v>
      </c>
    </row>
    <row r="125" spans="1:25">
      <c r="A125" t="s">
        <v>259</v>
      </c>
      <c r="B125" t="s">
        <v>266</v>
      </c>
      <c r="C125" t="s">
        <v>140</v>
      </c>
      <c r="D125">
        <v>99</v>
      </c>
      <c r="E125" s="8">
        <v>104.625</v>
      </c>
      <c r="F125" s="8">
        <f t="shared" si="9"/>
        <v>29.659999999999997</v>
      </c>
      <c r="G125" s="9">
        <f t="shared" si="10"/>
        <v>0.16048550236008094</v>
      </c>
      <c r="H125" s="9">
        <f t="shared" si="11"/>
        <v>0.28927848954821311</v>
      </c>
      <c r="I125" s="8">
        <v>4.76</v>
      </c>
      <c r="J125" s="8">
        <v>3.82</v>
      </c>
      <c r="K125" s="8">
        <v>21.08</v>
      </c>
      <c r="L125" s="8">
        <v>1</v>
      </c>
      <c r="M125" s="8">
        <v>30.66</v>
      </c>
      <c r="N125" s="6">
        <v>-34716.264999999999</v>
      </c>
      <c r="O125" s="6">
        <v>206035.94399999999</v>
      </c>
      <c r="P125" s="6">
        <v>66451.975999999995</v>
      </c>
      <c r="Q125" s="6">
        <v>100837.073</v>
      </c>
      <c r="R125" s="6">
        <v>306873.01699999999</v>
      </c>
      <c r="S125" s="6">
        <v>272156.75199999998</v>
      </c>
      <c r="T125" s="6">
        <f t="shared" si="12"/>
        <v>2933.0754313022699</v>
      </c>
      <c r="U125" s="6">
        <f t="shared" si="13"/>
        <v>2297.9310967741935</v>
      </c>
      <c r="V125" s="6">
        <f t="shared" si="14"/>
        <v>1966.1149438470727</v>
      </c>
      <c r="W125" s="6">
        <f t="shared" si="15"/>
        <v>1969.2802293906809</v>
      </c>
      <c r="X125" s="6">
        <f t="shared" si="16"/>
        <v>208.90282697947214</v>
      </c>
      <c r="Y125" s="6">
        <f t="shared" si="17"/>
        <v>178.73772216791571</v>
      </c>
    </row>
    <row r="126" spans="1:25">
      <c r="A126" s="12" t="s">
        <v>259</v>
      </c>
      <c r="B126" s="12" t="s">
        <v>266</v>
      </c>
      <c r="C126" s="12" t="s">
        <v>153</v>
      </c>
      <c r="D126" s="12">
        <v>112</v>
      </c>
      <c r="E126" s="13">
        <v>114.25</v>
      </c>
      <c r="F126" s="13">
        <f t="shared" si="9"/>
        <v>25.53</v>
      </c>
      <c r="G126" s="14">
        <f t="shared" si="10"/>
        <v>0.20681551116333724</v>
      </c>
      <c r="H126" s="14">
        <f t="shared" si="11"/>
        <v>0.24598511555033295</v>
      </c>
      <c r="I126" s="13">
        <v>5.28</v>
      </c>
      <c r="J126" s="13">
        <v>1</v>
      </c>
      <c r="K126" s="13">
        <v>19.25</v>
      </c>
      <c r="L126" s="13">
        <v>1.56</v>
      </c>
      <c r="M126" s="13">
        <v>27.09</v>
      </c>
      <c r="N126" s="15">
        <v>-36843.85</v>
      </c>
      <c r="O126" s="15">
        <v>220356.96</v>
      </c>
      <c r="P126" s="15">
        <v>52532.508000000002</v>
      </c>
      <c r="Q126" s="15">
        <v>75208.966</v>
      </c>
      <c r="R126" s="15">
        <v>295565.92599999998</v>
      </c>
      <c r="S126" s="15">
        <v>258722.076</v>
      </c>
      <c r="T126" s="15">
        <f t="shared" si="12"/>
        <v>2587.0102932166301</v>
      </c>
      <c r="U126" s="15">
        <f t="shared" si="13"/>
        <v>2127.2071597374179</v>
      </c>
      <c r="V126" s="15">
        <f t="shared" si="14"/>
        <v>1804.7226958424508</v>
      </c>
      <c r="W126" s="15">
        <f t="shared" si="15"/>
        <v>1928.7261269146607</v>
      </c>
      <c r="X126" s="15">
        <f t="shared" si="16"/>
        <v>193.38246906703799</v>
      </c>
      <c r="Y126" s="15">
        <f t="shared" si="17"/>
        <v>164.06569962204097</v>
      </c>
    </row>
    <row r="127" spans="1:25">
      <c r="A127" t="s">
        <v>260</v>
      </c>
      <c r="B127" t="s">
        <v>266</v>
      </c>
      <c r="C127" t="s">
        <v>107</v>
      </c>
      <c r="D127">
        <v>125</v>
      </c>
      <c r="E127" s="8">
        <v>127.75</v>
      </c>
      <c r="F127" s="8">
        <f t="shared" si="9"/>
        <v>25.970000000000002</v>
      </c>
      <c r="G127" s="9">
        <f t="shared" si="10"/>
        <v>0.14632268001540236</v>
      </c>
      <c r="H127" s="9">
        <f t="shared" si="11"/>
        <v>0.33885252214093187</v>
      </c>
      <c r="I127" s="8">
        <v>3.8</v>
      </c>
      <c r="J127" s="8">
        <v>5</v>
      </c>
      <c r="K127" s="8">
        <v>17.170000000000002</v>
      </c>
      <c r="L127" s="8">
        <v>1</v>
      </c>
      <c r="M127" s="8">
        <v>26.97</v>
      </c>
      <c r="N127" s="6">
        <v>-35233.535000000003</v>
      </c>
      <c r="O127" s="6">
        <v>163460.60200000001</v>
      </c>
      <c r="P127" s="6">
        <v>35374.614000000001</v>
      </c>
      <c r="Q127" s="6">
        <v>75872.228000000003</v>
      </c>
      <c r="R127" s="6">
        <v>239332.83</v>
      </c>
      <c r="S127" s="6">
        <v>204099.29500000001</v>
      </c>
      <c r="T127" s="6">
        <f t="shared" si="12"/>
        <v>1873.4468101761252</v>
      </c>
      <c r="U127" s="6">
        <f t="shared" si="13"/>
        <v>1596.5418082191779</v>
      </c>
      <c r="V127" s="6">
        <f t="shared" si="14"/>
        <v>1320.7411428571429</v>
      </c>
      <c r="W127" s="6">
        <f t="shared" si="15"/>
        <v>1279.5350450097849</v>
      </c>
      <c r="X127" s="6">
        <f t="shared" si="16"/>
        <v>145.14016438356163</v>
      </c>
      <c r="Y127" s="6">
        <f t="shared" si="17"/>
        <v>120.06737662337663</v>
      </c>
    </row>
    <row r="128" spans="1:25">
      <c r="A128" s="12" t="s">
        <v>258</v>
      </c>
      <c r="B128" s="12" t="s">
        <v>267</v>
      </c>
      <c r="C128" s="12" t="s">
        <v>205</v>
      </c>
      <c r="D128" s="12">
        <v>76</v>
      </c>
      <c r="E128" s="13">
        <v>76.375</v>
      </c>
      <c r="F128" s="13">
        <f t="shared" si="9"/>
        <v>23.909999999999997</v>
      </c>
      <c r="G128" s="14">
        <f t="shared" si="10"/>
        <v>0.47218736930154748</v>
      </c>
      <c r="H128" s="14">
        <f t="shared" si="11"/>
        <v>0.63028021748222507</v>
      </c>
      <c r="I128" s="13">
        <v>11.29</v>
      </c>
      <c r="J128" s="13">
        <v>3.78</v>
      </c>
      <c r="K128" s="13">
        <v>8.84</v>
      </c>
      <c r="L128" s="13">
        <v>1.72</v>
      </c>
      <c r="M128" s="13">
        <v>25.63</v>
      </c>
      <c r="N128" s="15">
        <v>-29872.94</v>
      </c>
      <c r="O128" s="15">
        <v>213821.486</v>
      </c>
      <c r="P128" s="15">
        <v>9301.2240000000002</v>
      </c>
      <c r="Q128" s="15">
        <v>34626.572999999997</v>
      </c>
      <c r="R128" s="15">
        <v>248448.05900000001</v>
      </c>
      <c r="S128" s="15">
        <v>218575.11900000001</v>
      </c>
      <c r="T128" s="15">
        <f t="shared" si="12"/>
        <v>3253.0024091653031</v>
      </c>
      <c r="U128" s="15">
        <f t="shared" si="13"/>
        <v>3131.218788870704</v>
      </c>
      <c r="V128" s="15">
        <f t="shared" si="14"/>
        <v>2740.0837315875615</v>
      </c>
      <c r="W128" s="15">
        <f t="shared" si="15"/>
        <v>2799.6266579378071</v>
      </c>
      <c r="X128" s="15">
        <f t="shared" si="16"/>
        <v>284.65625353370035</v>
      </c>
      <c r="Y128" s="15">
        <f t="shared" si="17"/>
        <v>249.09852105341469</v>
      </c>
    </row>
    <row r="129" spans="1:25">
      <c r="A129" t="s">
        <v>258</v>
      </c>
      <c r="B129" t="s">
        <v>267</v>
      </c>
      <c r="C129" t="s">
        <v>17</v>
      </c>
      <c r="D129">
        <v>83</v>
      </c>
      <c r="E129" s="8">
        <v>84.625</v>
      </c>
      <c r="F129" s="8">
        <f t="shared" si="9"/>
        <v>19.059999999999999</v>
      </c>
      <c r="G129" s="9">
        <f t="shared" si="10"/>
        <v>0.10493179433368312</v>
      </c>
      <c r="H129" s="9">
        <f t="shared" si="11"/>
        <v>0.11909758656873033</v>
      </c>
      <c r="I129" s="8">
        <v>2</v>
      </c>
      <c r="J129" s="8">
        <v>0.27</v>
      </c>
      <c r="K129" s="8">
        <v>16.79</v>
      </c>
      <c r="L129" s="8">
        <v>1</v>
      </c>
      <c r="M129" s="8">
        <v>20.059999999999999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f t="shared" si="12"/>
        <v>0</v>
      </c>
      <c r="U129" s="6">
        <f t="shared" si="13"/>
        <v>0</v>
      </c>
      <c r="V129" s="6">
        <f t="shared" si="14"/>
        <v>0</v>
      </c>
      <c r="W129" s="6">
        <f t="shared" si="15"/>
        <v>0</v>
      </c>
      <c r="X129" s="6">
        <f t="shared" si="16"/>
        <v>0</v>
      </c>
      <c r="Y129" s="6">
        <f t="shared" si="17"/>
        <v>0</v>
      </c>
    </row>
    <row r="130" spans="1:25">
      <c r="A130" s="12" t="s">
        <v>258</v>
      </c>
      <c r="B130" s="12" t="s">
        <v>267</v>
      </c>
      <c r="C130" s="12" t="s">
        <v>111</v>
      </c>
      <c r="D130" s="12">
        <v>84</v>
      </c>
      <c r="E130" s="13">
        <v>85.875</v>
      </c>
      <c r="F130" s="13">
        <f t="shared" si="9"/>
        <v>22.54</v>
      </c>
      <c r="G130" s="14">
        <f t="shared" si="10"/>
        <v>0.29769299023957407</v>
      </c>
      <c r="H130" s="14">
        <f t="shared" si="11"/>
        <v>0.56255545696539488</v>
      </c>
      <c r="I130" s="13">
        <v>6.71</v>
      </c>
      <c r="J130" s="13">
        <v>5.97</v>
      </c>
      <c r="K130" s="13">
        <v>9.86</v>
      </c>
      <c r="L130" s="13">
        <v>1.75</v>
      </c>
      <c r="M130" s="13">
        <v>24.29</v>
      </c>
      <c r="N130" s="15">
        <v>-35376.307999999997</v>
      </c>
      <c r="O130" s="15">
        <v>183563.905</v>
      </c>
      <c r="P130" s="15">
        <v>16791.504000000001</v>
      </c>
      <c r="Q130" s="15">
        <v>45115.372000000003</v>
      </c>
      <c r="R130" s="15">
        <v>228679.277</v>
      </c>
      <c r="S130" s="15">
        <v>193302.96900000001</v>
      </c>
      <c r="T130" s="15">
        <f t="shared" si="12"/>
        <v>2662.9319010189229</v>
      </c>
      <c r="U130" s="15">
        <f t="shared" si="13"/>
        <v>2467.3976477438136</v>
      </c>
      <c r="V130" s="15">
        <f t="shared" si="14"/>
        <v>2055.4464628820965</v>
      </c>
      <c r="W130" s="15">
        <f t="shared" si="15"/>
        <v>2137.5709461426491</v>
      </c>
      <c r="X130" s="15">
        <f t="shared" si="16"/>
        <v>224.30887706761942</v>
      </c>
      <c r="Y130" s="15">
        <f t="shared" si="17"/>
        <v>186.85876935291788</v>
      </c>
    </row>
    <row r="131" spans="1:25">
      <c r="A131" t="s">
        <v>258</v>
      </c>
      <c r="B131" t="s">
        <v>267</v>
      </c>
      <c r="C131" t="s">
        <v>80</v>
      </c>
      <c r="D131">
        <v>84</v>
      </c>
      <c r="E131" s="8">
        <v>86.25</v>
      </c>
      <c r="F131" s="8">
        <f t="shared" si="9"/>
        <v>24.73</v>
      </c>
      <c r="G131" s="9">
        <f t="shared" si="10"/>
        <v>0.31055398301657905</v>
      </c>
      <c r="H131" s="9">
        <f t="shared" si="11"/>
        <v>0.33885968459361093</v>
      </c>
      <c r="I131" s="8">
        <v>7.68</v>
      </c>
      <c r="J131" s="8">
        <v>0.7</v>
      </c>
      <c r="K131" s="8">
        <v>16.350000000000001</v>
      </c>
      <c r="L131" s="8">
        <v>2.0299999999999998</v>
      </c>
      <c r="M131" s="8">
        <v>26.76</v>
      </c>
      <c r="N131" s="6">
        <v>-33588.749000000003</v>
      </c>
      <c r="O131" s="6">
        <v>237018.53599999999</v>
      </c>
      <c r="P131" s="6">
        <v>15409.044</v>
      </c>
      <c r="Q131" s="6">
        <v>47587.983999999997</v>
      </c>
      <c r="R131" s="6">
        <v>284606.52</v>
      </c>
      <c r="S131" s="6">
        <v>251017.77100000001</v>
      </c>
      <c r="T131" s="6">
        <f t="shared" si="12"/>
        <v>3299.7857391304351</v>
      </c>
      <c r="U131" s="6">
        <f t="shared" si="13"/>
        <v>3121.1301565217395</v>
      </c>
      <c r="V131" s="6">
        <f t="shared" si="14"/>
        <v>2731.6953855072466</v>
      </c>
      <c r="W131" s="6">
        <f t="shared" si="15"/>
        <v>2748.0409971014492</v>
      </c>
      <c r="X131" s="6">
        <f t="shared" si="16"/>
        <v>283.73910513833994</v>
      </c>
      <c r="Y131" s="6">
        <f t="shared" si="17"/>
        <v>248.33594413702241</v>
      </c>
    </row>
    <row r="132" spans="1:25">
      <c r="A132" s="12" t="s">
        <v>258</v>
      </c>
      <c r="B132" s="12" t="s">
        <v>267</v>
      </c>
      <c r="C132" s="12" t="s">
        <v>96</v>
      </c>
      <c r="D132" s="12">
        <v>87</v>
      </c>
      <c r="E132" s="13">
        <v>88.875</v>
      </c>
      <c r="F132" s="13">
        <f t="shared" si="9"/>
        <v>25.11</v>
      </c>
      <c r="G132" s="14">
        <f t="shared" si="10"/>
        <v>0.22978892871365988</v>
      </c>
      <c r="H132" s="14">
        <f t="shared" si="11"/>
        <v>0.44763042612504972</v>
      </c>
      <c r="I132" s="13">
        <v>5.77</v>
      </c>
      <c r="J132" s="13">
        <v>5.47</v>
      </c>
      <c r="K132" s="13">
        <v>13.87</v>
      </c>
      <c r="L132" s="13">
        <v>1.66</v>
      </c>
      <c r="M132" s="13">
        <v>26.77</v>
      </c>
      <c r="N132" s="15">
        <v>-34513.894999999997</v>
      </c>
      <c r="O132" s="15">
        <v>220913.095</v>
      </c>
      <c r="P132" s="15">
        <v>11931.468000000001</v>
      </c>
      <c r="Q132" s="15">
        <v>44307.07</v>
      </c>
      <c r="R132" s="15">
        <v>265220.16499999998</v>
      </c>
      <c r="S132" s="15">
        <v>230706.27</v>
      </c>
      <c r="T132" s="15">
        <f t="shared" si="12"/>
        <v>2984.1931364275665</v>
      </c>
      <c r="U132" s="15">
        <f t="shared" si="13"/>
        <v>2849.9431448663854</v>
      </c>
      <c r="V132" s="15">
        <f t="shared" si="14"/>
        <v>2461.6011476793246</v>
      </c>
      <c r="W132" s="15">
        <f t="shared" si="15"/>
        <v>2485.6607032348807</v>
      </c>
      <c r="X132" s="15">
        <f t="shared" si="16"/>
        <v>259.08574044239867</v>
      </c>
      <c r="Y132" s="15">
        <f t="shared" si="17"/>
        <v>223.78192251630225</v>
      </c>
    </row>
    <row r="133" spans="1:25">
      <c r="A133" t="s">
        <v>259</v>
      </c>
      <c r="B133" t="s">
        <v>267</v>
      </c>
      <c r="C133" t="s">
        <v>216</v>
      </c>
      <c r="D133">
        <v>92</v>
      </c>
      <c r="E133" s="8">
        <v>94.625</v>
      </c>
      <c r="F133" s="8">
        <f t="shared" si="9"/>
        <v>26.85</v>
      </c>
      <c r="G133" s="9">
        <f t="shared" si="10"/>
        <v>0.25512104283053999</v>
      </c>
      <c r="H133" s="9">
        <f t="shared" si="11"/>
        <v>0.702048417132216</v>
      </c>
      <c r="I133" s="8">
        <v>6.85</v>
      </c>
      <c r="J133" s="8">
        <v>12</v>
      </c>
      <c r="K133" s="8">
        <v>8</v>
      </c>
      <c r="L133" s="8">
        <v>1.86</v>
      </c>
      <c r="M133" s="8">
        <v>28.71</v>
      </c>
      <c r="N133" s="6">
        <v>-35400.578000000001</v>
      </c>
      <c r="O133" s="6">
        <v>212791.86</v>
      </c>
      <c r="P133" s="6">
        <v>31222.080000000002</v>
      </c>
      <c r="Q133" s="6">
        <v>61719.226000000002</v>
      </c>
      <c r="R133" s="6">
        <v>274511.08600000001</v>
      </c>
      <c r="S133" s="6">
        <v>239110.508</v>
      </c>
      <c r="T133" s="6">
        <f t="shared" si="12"/>
        <v>2901.0418599735799</v>
      </c>
      <c r="U133" s="6">
        <f t="shared" si="13"/>
        <v>2571.085928665786</v>
      </c>
      <c r="V133" s="6">
        <f t="shared" si="14"/>
        <v>2196.971498018494</v>
      </c>
      <c r="W133" s="6">
        <f t="shared" si="15"/>
        <v>2248.7911228533685</v>
      </c>
      <c r="X133" s="6">
        <f t="shared" si="16"/>
        <v>233.73508442416235</v>
      </c>
      <c r="Y133" s="6">
        <f t="shared" si="17"/>
        <v>199.7246816380449</v>
      </c>
    </row>
    <row r="134" spans="1:25">
      <c r="A134" s="12" t="s">
        <v>259</v>
      </c>
      <c r="B134" s="12" t="s">
        <v>267</v>
      </c>
      <c r="C134" s="12" t="s">
        <v>99</v>
      </c>
      <c r="D134" s="12">
        <v>111</v>
      </c>
      <c r="E134" s="13">
        <v>110.75</v>
      </c>
      <c r="F134" s="13">
        <f t="shared" si="9"/>
        <v>31.549999999999997</v>
      </c>
      <c r="G134" s="14">
        <f t="shared" si="10"/>
        <v>0.14675118858954042</v>
      </c>
      <c r="H134" s="14">
        <f t="shared" si="11"/>
        <v>0.29920760697305865</v>
      </c>
      <c r="I134" s="13">
        <v>4.63</v>
      </c>
      <c r="J134" s="13">
        <v>4.8099999999999996</v>
      </c>
      <c r="K134" s="13">
        <v>22.11</v>
      </c>
      <c r="L134" s="13">
        <v>0</v>
      </c>
      <c r="M134" s="13">
        <v>31.55</v>
      </c>
      <c r="N134" s="15">
        <v>-42027.934000000001</v>
      </c>
      <c r="O134" s="15">
        <v>256280.63500000001</v>
      </c>
      <c r="P134" s="15">
        <v>14748.972</v>
      </c>
      <c r="Q134" s="15">
        <v>66414.679000000004</v>
      </c>
      <c r="R134" s="15">
        <v>322695.31400000001</v>
      </c>
      <c r="S134" s="15">
        <v>280667.38</v>
      </c>
      <c r="T134" s="15">
        <f t="shared" si="12"/>
        <v>2913.7274401805871</v>
      </c>
      <c r="U134" s="15">
        <f t="shared" si="13"/>
        <v>2780.5538781038376</v>
      </c>
      <c r="V134" s="15">
        <f t="shared" si="14"/>
        <v>2401.0691467268621</v>
      </c>
      <c r="W134" s="15">
        <f t="shared" si="15"/>
        <v>2314.0463656884876</v>
      </c>
      <c r="X134" s="15">
        <f t="shared" si="16"/>
        <v>252.77762528216707</v>
      </c>
      <c r="Y134" s="15">
        <f t="shared" si="17"/>
        <v>218.27901333880564</v>
      </c>
    </row>
    <row r="135" spans="1:25">
      <c r="A135" t="s">
        <v>258</v>
      </c>
      <c r="B135" t="s">
        <v>268</v>
      </c>
      <c r="C135" t="s">
        <v>151</v>
      </c>
      <c r="D135">
        <v>87</v>
      </c>
      <c r="E135" s="8">
        <v>84.75</v>
      </c>
      <c r="F135" s="8">
        <f t="shared" si="9"/>
        <v>23.740000000000002</v>
      </c>
      <c r="G135" s="9">
        <f t="shared" si="10"/>
        <v>0.13058129738837404</v>
      </c>
      <c r="H135" s="9">
        <f t="shared" si="11"/>
        <v>0.23420387531592249</v>
      </c>
      <c r="I135" s="8">
        <v>3.1</v>
      </c>
      <c r="J135" s="8">
        <v>2.46</v>
      </c>
      <c r="K135" s="8">
        <v>18.18</v>
      </c>
      <c r="L135" s="8">
        <v>2</v>
      </c>
      <c r="M135" s="8">
        <v>25.74</v>
      </c>
      <c r="N135" s="6">
        <v>-35326.673000000003</v>
      </c>
      <c r="O135" s="6">
        <v>192062.30499999999</v>
      </c>
      <c r="P135" s="6">
        <v>30840.794999999998</v>
      </c>
      <c r="Q135" s="6">
        <v>54117.004000000001</v>
      </c>
      <c r="R135" s="6">
        <v>246179.30900000001</v>
      </c>
      <c r="S135" s="6">
        <v>210852.636</v>
      </c>
      <c r="T135" s="6">
        <f t="shared" si="12"/>
        <v>2904.7706076696168</v>
      </c>
      <c r="U135" s="6">
        <f t="shared" si="13"/>
        <v>2540.8674218289088</v>
      </c>
      <c r="V135" s="6">
        <f t="shared" si="14"/>
        <v>2124.0335221238938</v>
      </c>
      <c r="W135" s="6">
        <f t="shared" si="15"/>
        <v>2266.2218879056045</v>
      </c>
      <c r="X135" s="6">
        <f t="shared" si="16"/>
        <v>230.98794743899171</v>
      </c>
      <c r="Y135" s="6">
        <f t="shared" si="17"/>
        <v>193.09395655671761</v>
      </c>
    </row>
    <row r="136" spans="1:25">
      <c r="A136" s="12" t="s">
        <v>256</v>
      </c>
      <c r="B136" s="12" t="s">
        <v>269</v>
      </c>
      <c r="C136" s="12" t="s">
        <v>194</v>
      </c>
      <c r="D136" s="12">
        <v>53</v>
      </c>
      <c r="E136" s="13">
        <v>50.75</v>
      </c>
      <c r="F136" s="13">
        <f t="shared" si="9"/>
        <v>15.120000000000001</v>
      </c>
      <c r="G136" s="14">
        <f t="shared" si="10"/>
        <v>0.248015873015873</v>
      </c>
      <c r="H136" s="14">
        <f t="shared" si="11"/>
        <v>0.46230158730158727</v>
      </c>
      <c r="I136" s="13">
        <v>3.75</v>
      </c>
      <c r="J136" s="13">
        <v>3.24</v>
      </c>
      <c r="K136" s="13">
        <v>8.1300000000000008</v>
      </c>
      <c r="L136" s="13">
        <v>1.75</v>
      </c>
      <c r="M136" s="13">
        <v>16.87</v>
      </c>
      <c r="N136" s="15">
        <v>-20612.538</v>
      </c>
      <c r="O136" s="15">
        <v>147583.223</v>
      </c>
      <c r="P136" s="15">
        <v>16442.364000000001</v>
      </c>
      <c r="Q136" s="15">
        <v>33266.010999999999</v>
      </c>
      <c r="R136" s="15">
        <v>180849.234</v>
      </c>
      <c r="S136" s="15">
        <v>160236.696</v>
      </c>
      <c r="T136" s="15">
        <f t="shared" si="12"/>
        <v>3563.5317044334975</v>
      </c>
      <c r="U136" s="15">
        <f t="shared" si="13"/>
        <v>3239.5442364532018</v>
      </c>
      <c r="V136" s="15">
        <f t="shared" si="14"/>
        <v>2833.3858522167488</v>
      </c>
      <c r="W136" s="15">
        <f t="shared" si="15"/>
        <v>2908.0438029556649</v>
      </c>
      <c r="X136" s="15">
        <f t="shared" si="16"/>
        <v>294.50402149574563</v>
      </c>
      <c r="Y136" s="15">
        <f t="shared" si="17"/>
        <v>257.58053201970444</v>
      </c>
    </row>
    <row r="137" spans="1:25">
      <c r="A137" t="s">
        <v>258</v>
      </c>
      <c r="B137" t="s">
        <v>270</v>
      </c>
      <c r="C137" t="s">
        <v>199</v>
      </c>
      <c r="D137">
        <v>65</v>
      </c>
      <c r="E137" s="8">
        <v>66.125</v>
      </c>
      <c r="F137" s="8">
        <f t="shared" ref="F137:F199" si="18">+K137+J137+I137</f>
        <v>21.130000000000003</v>
      </c>
      <c r="G137" s="9">
        <f t="shared" ref="G137:G199" si="19">+I137/F137</f>
        <v>0.32654992901088498</v>
      </c>
      <c r="H137" s="9">
        <f t="shared" ref="H137:H199" si="20">+(I137+J137)/F137</f>
        <v>0.66729768102224329</v>
      </c>
      <c r="I137" s="8">
        <v>6.9</v>
      </c>
      <c r="J137" s="8">
        <v>7.2</v>
      </c>
      <c r="K137" s="8">
        <v>7.03</v>
      </c>
      <c r="L137" s="8">
        <v>1.56</v>
      </c>
      <c r="M137" s="8">
        <v>22.69</v>
      </c>
      <c r="N137" s="6">
        <v>-30061.559000000001</v>
      </c>
      <c r="O137" s="6">
        <v>157611.53200000001</v>
      </c>
      <c r="P137" s="6">
        <v>9129.8040000000001</v>
      </c>
      <c r="Q137" s="6">
        <v>25656.524000000001</v>
      </c>
      <c r="R137" s="6">
        <v>183268.05600000001</v>
      </c>
      <c r="S137" s="6">
        <v>153206.497</v>
      </c>
      <c r="T137" s="6">
        <f t="shared" si="12"/>
        <v>2771.5395992438566</v>
      </c>
      <c r="U137" s="6">
        <f t="shared" si="13"/>
        <v>2633.4707296786391</v>
      </c>
      <c r="V137" s="6">
        <f t="shared" si="14"/>
        <v>2178.8535803402647</v>
      </c>
      <c r="W137" s="6">
        <f t="shared" si="15"/>
        <v>2383.539236294896</v>
      </c>
      <c r="X137" s="6">
        <f t="shared" si="16"/>
        <v>239.40642997078538</v>
      </c>
      <c r="Y137" s="6">
        <f t="shared" si="17"/>
        <v>198.07759821275133</v>
      </c>
    </row>
    <row r="138" spans="1:25">
      <c r="A138" s="12" t="s">
        <v>258</v>
      </c>
      <c r="B138" s="12" t="s">
        <v>270</v>
      </c>
      <c r="C138" s="12" t="s">
        <v>79</v>
      </c>
      <c r="D138" s="12">
        <v>71</v>
      </c>
      <c r="E138" s="13">
        <v>74</v>
      </c>
      <c r="F138" s="13">
        <f t="shared" si="18"/>
        <v>21.47</v>
      </c>
      <c r="G138" s="14">
        <f t="shared" si="19"/>
        <v>0.43782021425244533</v>
      </c>
      <c r="H138" s="14">
        <f t="shared" si="20"/>
        <v>0.68234746157428972</v>
      </c>
      <c r="I138" s="13">
        <v>9.4</v>
      </c>
      <c r="J138" s="13">
        <v>5.25</v>
      </c>
      <c r="K138" s="13">
        <v>6.82</v>
      </c>
      <c r="L138" s="13">
        <v>1.5</v>
      </c>
      <c r="M138" s="13">
        <v>22.97</v>
      </c>
      <c r="N138" s="15">
        <v>-34060.771000000001</v>
      </c>
      <c r="O138" s="15">
        <v>177407.68599999999</v>
      </c>
      <c r="P138" s="15">
        <v>9121.5720000000001</v>
      </c>
      <c r="Q138" s="15">
        <v>27567.041000000001</v>
      </c>
      <c r="R138" s="15">
        <v>204974.72700000001</v>
      </c>
      <c r="S138" s="15">
        <v>170913.95600000001</v>
      </c>
      <c r="T138" s="15">
        <f t="shared" ref="T138:T200" si="21">+R138/E138</f>
        <v>2769.9287432432434</v>
      </c>
      <c r="U138" s="15">
        <f t="shared" ref="U138:U200" si="22">+(R138-P138)/E138</f>
        <v>2646.6642567567569</v>
      </c>
      <c r="V138" s="15">
        <f t="shared" ref="V138:V200" si="23">+(S138-P138)/E138</f>
        <v>2186.3835675675678</v>
      </c>
      <c r="W138" s="15">
        <f t="shared" ref="W138:W200" si="24">+O138/E138</f>
        <v>2397.4011621621621</v>
      </c>
      <c r="X138" s="15">
        <f t="shared" ref="X138:X200" si="25">+U138/$X$1</f>
        <v>240.60584152334152</v>
      </c>
      <c r="Y138" s="15">
        <f t="shared" ref="Y138:Y200" si="26">+V138/$X$1</f>
        <v>198.76214250614251</v>
      </c>
    </row>
    <row r="139" spans="1:25">
      <c r="A139" t="s">
        <v>260</v>
      </c>
      <c r="B139" t="s">
        <v>270</v>
      </c>
      <c r="C139" t="s">
        <v>215</v>
      </c>
      <c r="D139">
        <v>135</v>
      </c>
      <c r="E139" s="8">
        <v>138.625</v>
      </c>
      <c r="F139" s="8">
        <f t="shared" si="18"/>
        <v>28.93</v>
      </c>
      <c r="G139" s="9">
        <f t="shared" si="19"/>
        <v>0.47874179052886279</v>
      </c>
      <c r="H139" s="9">
        <f t="shared" si="20"/>
        <v>0.51330798479087447</v>
      </c>
      <c r="I139" s="8">
        <v>13.85</v>
      </c>
      <c r="J139" s="8">
        <v>1</v>
      </c>
      <c r="K139" s="8">
        <v>14.08</v>
      </c>
      <c r="L139" s="8">
        <v>1.75</v>
      </c>
      <c r="M139" s="8">
        <v>30.68</v>
      </c>
      <c r="N139" s="6">
        <v>-57599.974999999999</v>
      </c>
      <c r="O139" s="6">
        <v>276953.45899999997</v>
      </c>
      <c r="P139" s="6">
        <v>21642.612000000001</v>
      </c>
      <c r="Q139" s="6">
        <v>53648.588000000003</v>
      </c>
      <c r="R139" s="6">
        <v>330602.04700000002</v>
      </c>
      <c r="S139" s="6">
        <v>273002.07199999999</v>
      </c>
      <c r="T139" s="6">
        <f t="shared" si="21"/>
        <v>2384.8659837691616</v>
      </c>
      <c r="U139" s="6">
        <f t="shared" si="22"/>
        <v>2228.7425428313795</v>
      </c>
      <c r="V139" s="6">
        <f t="shared" si="23"/>
        <v>1813.2332551848513</v>
      </c>
      <c r="W139" s="6">
        <f t="shared" si="24"/>
        <v>1997.8608403967537</v>
      </c>
      <c r="X139" s="6">
        <f t="shared" si="25"/>
        <v>202.61295843921633</v>
      </c>
      <c r="Y139" s="6">
        <f t="shared" si="26"/>
        <v>164.83938683498647</v>
      </c>
    </row>
    <row r="140" spans="1:25">
      <c r="A140" s="12" t="s">
        <v>260</v>
      </c>
      <c r="B140" s="12" t="s">
        <v>270</v>
      </c>
      <c r="C140" s="12" t="s">
        <v>21</v>
      </c>
      <c r="D140" s="12">
        <v>149</v>
      </c>
      <c r="E140" s="13">
        <v>153.75</v>
      </c>
      <c r="F140" s="13">
        <f t="shared" si="18"/>
        <v>34.450000000000003</v>
      </c>
      <c r="G140" s="14">
        <f t="shared" si="19"/>
        <v>0.34252539912917268</v>
      </c>
      <c r="H140" s="14">
        <f t="shared" si="20"/>
        <v>0.53701015965166909</v>
      </c>
      <c r="I140" s="13">
        <v>11.8</v>
      </c>
      <c r="J140" s="13">
        <v>6.7</v>
      </c>
      <c r="K140" s="13">
        <v>15.95</v>
      </c>
      <c r="L140" s="13">
        <v>2.75</v>
      </c>
      <c r="M140" s="13">
        <v>37.200000000000003</v>
      </c>
      <c r="N140" s="15">
        <v>-81339.712</v>
      </c>
      <c r="O140" s="15">
        <v>293936.06400000001</v>
      </c>
      <c r="P140" s="15">
        <v>36476.627999999997</v>
      </c>
      <c r="Q140" s="15">
        <v>82971.577000000005</v>
      </c>
      <c r="R140" s="15">
        <v>376907.641</v>
      </c>
      <c r="S140" s="15">
        <v>295567.929</v>
      </c>
      <c r="T140" s="15">
        <f t="shared" si="21"/>
        <v>2451.4318113821137</v>
      </c>
      <c r="U140" s="15">
        <f t="shared" si="22"/>
        <v>2214.1854504065045</v>
      </c>
      <c r="V140" s="15">
        <f t="shared" si="23"/>
        <v>1685.1466731707317</v>
      </c>
      <c r="W140" s="15">
        <f t="shared" si="24"/>
        <v>1911.7792780487805</v>
      </c>
      <c r="X140" s="15">
        <f t="shared" si="25"/>
        <v>201.28958640059133</v>
      </c>
      <c r="Y140" s="15">
        <f t="shared" si="26"/>
        <v>153.19515210643016</v>
      </c>
    </row>
    <row r="141" spans="1:25">
      <c r="A141" t="s">
        <v>256</v>
      </c>
      <c r="B141" t="s">
        <v>271</v>
      </c>
      <c r="C141" t="s">
        <v>181</v>
      </c>
      <c r="D141">
        <v>37</v>
      </c>
      <c r="E141" s="8">
        <v>35.625</v>
      </c>
      <c r="F141" s="8">
        <f t="shared" si="18"/>
        <v>11.379999999999999</v>
      </c>
      <c r="G141" s="9">
        <f t="shared" si="19"/>
        <v>0.1757469244288225</v>
      </c>
      <c r="H141" s="9">
        <f t="shared" si="20"/>
        <v>0.43936731107205629</v>
      </c>
      <c r="I141" s="8">
        <v>2</v>
      </c>
      <c r="J141" s="8">
        <v>3</v>
      </c>
      <c r="K141" s="8">
        <v>6.38</v>
      </c>
      <c r="L141" s="8">
        <v>1.38</v>
      </c>
      <c r="M141" s="8">
        <v>12.76</v>
      </c>
      <c r="N141" s="6">
        <v>-14778.665999999999</v>
      </c>
      <c r="O141" s="6">
        <v>101316.769</v>
      </c>
      <c r="P141" s="6">
        <v>10637.88</v>
      </c>
      <c r="Q141" s="6">
        <v>24719.925999999999</v>
      </c>
      <c r="R141" s="6">
        <v>126036.69500000001</v>
      </c>
      <c r="S141" s="6">
        <v>111258.02899999999</v>
      </c>
      <c r="T141" s="6">
        <f t="shared" si="21"/>
        <v>3537.8721403508775</v>
      </c>
      <c r="U141" s="6">
        <f t="shared" si="22"/>
        <v>3239.2649824561404</v>
      </c>
      <c r="V141" s="6">
        <f t="shared" si="23"/>
        <v>2824.4252350877191</v>
      </c>
      <c r="W141" s="6">
        <f t="shared" si="24"/>
        <v>2843.9794807017543</v>
      </c>
      <c r="X141" s="6">
        <f t="shared" si="25"/>
        <v>294.47863476874005</v>
      </c>
      <c r="Y141" s="6">
        <f t="shared" si="26"/>
        <v>256.76593046251992</v>
      </c>
    </row>
    <row r="142" spans="1:25">
      <c r="A142" s="12" t="s">
        <v>263</v>
      </c>
      <c r="B142" s="12" t="s">
        <v>272</v>
      </c>
      <c r="C142" s="12" t="s">
        <v>105</v>
      </c>
      <c r="D142" s="12">
        <v>29</v>
      </c>
      <c r="E142" s="13">
        <v>27.25</v>
      </c>
      <c r="F142" s="13">
        <f t="shared" si="18"/>
        <v>9.4</v>
      </c>
      <c r="G142" s="14">
        <f t="shared" si="19"/>
        <v>0.21276595744680851</v>
      </c>
      <c r="H142" s="14">
        <f t="shared" si="20"/>
        <v>0.31914893617021273</v>
      </c>
      <c r="I142" s="13">
        <v>2</v>
      </c>
      <c r="J142" s="13">
        <v>1</v>
      </c>
      <c r="K142" s="13">
        <v>6.4</v>
      </c>
      <c r="L142" s="13">
        <v>1.05</v>
      </c>
      <c r="M142" s="13">
        <v>10.45</v>
      </c>
      <c r="N142" s="15">
        <v>-11534.8</v>
      </c>
      <c r="O142" s="15">
        <v>81006.273000000001</v>
      </c>
      <c r="P142" s="15">
        <v>21678.155999999999</v>
      </c>
      <c r="Q142" s="15">
        <v>29069.501</v>
      </c>
      <c r="R142" s="15">
        <v>110075.774</v>
      </c>
      <c r="S142" s="15">
        <v>98540.974000000002</v>
      </c>
      <c r="T142" s="15">
        <f t="shared" si="21"/>
        <v>4039.4779449541288</v>
      </c>
      <c r="U142" s="15">
        <f t="shared" si="22"/>
        <v>3243.9492844036699</v>
      </c>
      <c r="V142" s="15">
        <f t="shared" si="23"/>
        <v>2820.653871559633</v>
      </c>
      <c r="W142" s="15">
        <f t="shared" si="24"/>
        <v>2972.7072660550457</v>
      </c>
      <c r="X142" s="15">
        <f t="shared" si="25"/>
        <v>294.90448040033363</v>
      </c>
      <c r="Y142" s="15">
        <f t="shared" si="26"/>
        <v>256.42307923269391</v>
      </c>
    </row>
    <row r="143" spans="1:25">
      <c r="A143" t="s">
        <v>256</v>
      </c>
      <c r="B143" t="s">
        <v>272</v>
      </c>
      <c r="C143" t="s">
        <v>31</v>
      </c>
      <c r="D143">
        <v>44</v>
      </c>
      <c r="E143" s="8">
        <v>44</v>
      </c>
      <c r="F143" s="8">
        <f t="shared" si="18"/>
        <v>12.19</v>
      </c>
      <c r="G143" s="9">
        <f t="shared" si="19"/>
        <v>0.39786710418375715</v>
      </c>
      <c r="H143" s="9">
        <f t="shared" si="20"/>
        <v>0.72108285479901557</v>
      </c>
      <c r="I143" s="8">
        <v>4.8499999999999996</v>
      </c>
      <c r="J143" s="8">
        <v>3.94</v>
      </c>
      <c r="K143" s="8">
        <v>3.4</v>
      </c>
      <c r="L143" s="8">
        <v>1.05</v>
      </c>
      <c r="M143" s="8">
        <v>13.24</v>
      </c>
      <c r="N143" s="6">
        <v>-29994.240000000002</v>
      </c>
      <c r="O143" s="6">
        <v>202640.696</v>
      </c>
      <c r="P143" s="6">
        <v>29649.468000000001</v>
      </c>
      <c r="Q143" s="6">
        <v>46834.557000000001</v>
      </c>
      <c r="R143" s="6">
        <v>249475.253</v>
      </c>
      <c r="S143" s="6">
        <v>219481.01300000001</v>
      </c>
      <c r="T143" s="6">
        <f t="shared" si="21"/>
        <v>5669.8921136363633</v>
      </c>
      <c r="U143" s="6">
        <f t="shared" si="22"/>
        <v>4996.0405681818183</v>
      </c>
      <c r="V143" s="6">
        <f t="shared" si="23"/>
        <v>4314.3532954545453</v>
      </c>
      <c r="W143" s="6">
        <f t="shared" si="24"/>
        <v>4605.4703636363638</v>
      </c>
      <c r="X143" s="6">
        <f t="shared" si="25"/>
        <v>454.18550619834713</v>
      </c>
      <c r="Y143" s="6">
        <f t="shared" si="26"/>
        <v>392.2139359504132</v>
      </c>
    </row>
    <row r="144" spans="1:25">
      <c r="A144" s="12" t="s">
        <v>256</v>
      </c>
      <c r="B144" s="12" t="s">
        <v>272</v>
      </c>
      <c r="C144" s="12" t="s">
        <v>133</v>
      </c>
      <c r="D144" s="12">
        <v>60</v>
      </c>
      <c r="E144" s="13">
        <v>59.625</v>
      </c>
      <c r="F144" s="13">
        <f t="shared" si="18"/>
        <v>19.11</v>
      </c>
      <c r="G144" s="14">
        <f t="shared" si="19"/>
        <v>0.30507587650444795</v>
      </c>
      <c r="H144" s="14">
        <f t="shared" si="20"/>
        <v>0.51439037153322864</v>
      </c>
      <c r="I144" s="13">
        <v>5.83</v>
      </c>
      <c r="J144" s="13">
        <v>4</v>
      </c>
      <c r="K144" s="13">
        <v>9.2799999999999994</v>
      </c>
      <c r="L144" s="13">
        <v>2</v>
      </c>
      <c r="M144" s="13">
        <v>21.11</v>
      </c>
      <c r="N144" s="15">
        <v>-25337.067999999999</v>
      </c>
      <c r="O144" s="15">
        <v>163978.679</v>
      </c>
      <c r="P144" s="15">
        <v>16069.74</v>
      </c>
      <c r="Q144" s="15">
        <v>31015.744999999999</v>
      </c>
      <c r="R144" s="15">
        <v>194994.424</v>
      </c>
      <c r="S144" s="15">
        <v>169657.356</v>
      </c>
      <c r="T144" s="15">
        <f t="shared" si="21"/>
        <v>3270.3467337526204</v>
      </c>
      <c r="U144" s="15">
        <f t="shared" si="22"/>
        <v>3000.8332746331239</v>
      </c>
      <c r="V144" s="15">
        <f t="shared" si="23"/>
        <v>2575.8929308176102</v>
      </c>
      <c r="W144" s="15">
        <f t="shared" si="24"/>
        <v>2750.1665241090145</v>
      </c>
      <c r="X144" s="15">
        <f t="shared" si="25"/>
        <v>272.80302496664763</v>
      </c>
      <c r="Y144" s="15">
        <f t="shared" si="26"/>
        <v>234.17208461978274</v>
      </c>
    </row>
    <row r="145" spans="1:25">
      <c r="A145" t="s">
        <v>258</v>
      </c>
      <c r="B145" t="s">
        <v>272</v>
      </c>
      <c r="C145" t="s">
        <v>209</v>
      </c>
      <c r="D145">
        <v>75</v>
      </c>
      <c r="E145" s="8">
        <v>73.125</v>
      </c>
      <c r="F145" s="8">
        <f t="shared" si="18"/>
        <v>22.16</v>
      </c>
      <c r="G145" s="9">
        <f t="shared" si="19"/>
        <v>0.48465703971119134</v>
      </c>
      <c r="H145" s="9">
        <f t="shared" si="20"/>
        <v>0.62003610108303253</v>
      </c>
      <c r="I145" s="8">
        <v>10.74</v>
      </c>
      <c r="J145" s="8">
        <v>3</v>
      </c>
      <c r="K145" s="8">
        <v>8.42</v>
      </c>
      <c r="L145" s="8">
        <v>1.5</v>
      </c>
      <c r="M145" s="8">
        <v>23.66</v>
      </c>
      <c r="N145" s="6">
        <v>-19252.625</v>
      </c>
      <c r="O145" s="6">
        <v>130016.887</v>
      </c>
      <c r="P145" s="6">
        <v>30279.768</v>
      </c>
      <c r="Q145" s="6">
        <v>41640.976999999999</v>
      </c>
      <c r="R145" s="6">
        <v>171657.864</v>
      </c>
      <c r="S145" s="6">
        <v>152405.239</v>
      </c>
      <c r="T145" s="6">
        <f t="shared" si="21"/>
        <v>2347.4579692307693</v>
      </c>
      <c r="U145" s="6">
        <f t="shared" si="22"/>
        <v>1933.3756717948718</v>
      </c>
      <c r="V145" s="6">
        <f t="shared" si="23"/>
        <v>1670.0919111111111</v>
      </c>
      <c r="W145" s="6">
        <f t="shared" si="24"/>
        <v>1778.0087111111111</v>
      </c>
      <c r="X145" s="6">
        <f t="shared" si="25"/>
        <v>175.7614247086247</v>
      </c>
      <c r="Y145" s="6">
        <f t="shared" si="26"/>
        <v>151.82653737373738</v>
      </c>
    </row>
    <row r="146" spans="1:25">
      <c r="A146" s="12" t="s">
        <v>263</v>
      </c>
      <c r="B146" s="12" t="s">
        <v>273</v>
      </c>
      <c r="C146" s="12" t="s">
        <v>11</v>
      </c>
      <c r="D146" s="12">
        <v>11</v>
      </c>
      <c r="E146" s="13">
        <v>11</v>
      </c>
      <c r="F146" s="13">
        <f t="shared" si="18"/>
        <v>2.9</v>
      </c>
      <c r="G146" s="14">
        <f t="shared" si="19"/>
        <v>0.74137931034482762</v>
      </c>
      <c r="H146" s="14">
        <f t="shared" si="20"/>
        <v>0.74137931034482762</v>
      </c>
      <c r="I146" s="13">
        <v>2.15</v>
      </c>
      <c r="J146" s="13">
        <v>0</v>
      </c>
      <c r="K146" s="13">
        <v>0.75</v>
      </c>
      <c r="L146" s="13">
        <v>0</v>
      </c>
      <c r="M146" s="13">
        <v>2.9</v>
      </c>
      <c r="N146" s="15">
        <v>-3828.9270000000001</v>
      </c>
      <c r="O146" s="15">
        <v>23124.575000000001</v>
      </c>
      <c r="P146" s="15">
        <v>2511</v>
      </c>
      <c r="Q146" s="15">
        <v>4239.9960000000001</v>
      </c>
      <c r="R146" s="15">
        <v>27364.571</v>
      </c>
      <c r="S146" s="15">
        <v>23535.644</v>
      </c>
      <c r="T146" s="15">
        <f t="shared" si="21"/>
        <v>2487.6882727272728</v>
      </c>
      <c r="U146" s="15">
        <f t="shared" si="22"/>
        <v>2259.4155454545453</v>
      </c>
      <c r="V146" s="15">
        <f t="shared" si="23"/>
        <v>1911.3312727272728</v>
      </c>
      <c r="W146" s="15">
        <f t="shared" si="24"/>
        <v>2102.2340909090908</v>
      </c>
      <c r="X146" s="15">
        <f t="shared" si="25"/>
        <v>205.40141322314048</v>
      </c>
      <c r="Y146" s="15">
        <f t="shared" si="26"/>
        <v>173.75738842975207</v>
      </c>
    </row>
    <row r="147" spans="1:25">
      <c r="A147" t="s">
        <v>256</v>
      </c>
      <c r="B147" t="s">
        <v>273</v>
      </c>
      <c r="C147" t="s">
        <v>187</v>
      </c>
      <c r="D147">
        <v>43</v>
      </c>
      <c r="E147" s="8">
        <v>41.75</v>
      </c>
      <c r="F147" s="8">
        <f t="shared" si="18"/>
        <v>12.780000000000001</v>
      </c>
      <c r="G147" s="9">
        <f t="shared" si="19"/>
        <v>5.8685446009389665E-2</v>
      </c>
      <c r="H147" s="9">
        <f t="shared" si="20"/>
        <v>0.39123630672926446</v>
      </c>
      <c r="I147" s="8">
        <v>0.75</v>
      </c>
      <c r="J147" s="8">
        <v>4.25</v>
      </c>
      <c r="K147" s="8">
        <v>7.78</v>
      </c>
      <c r="L147" s="8">
        <v>1</v>
      </c>
      <c r="M147" s="8">
        <v>13.78</v>
      </c>
      <c r="N147" s="6">
        <v>-24683.669000000002</v>
      </c>
      <c r="O147" s="6">
        <v>135166.93599999999</v>
      </c>
      <c r="P147" s="6">
        <v>24861.144</v>
      </c>
      <c r="Q147" s="6">
        <v>42668.097000000002</v>
      </c>
      <c r="R147" s="6">
        <v>177835.033</v>
      </c>
      <c r="S147" s="6">
        <v>153151.364</v>
      </c>
      <c r="T147" s="6">
        <f t="shared" si="21"/>
        <v>4259.5217485029943</v>
      </c>
      <c r="U147" s="6">
        <f t="shared" si="22"/>
        <v>3664.0452455089821</v>
      </c>
      <c r="V147" s="6">
        <f t="shared" si="23"/>
        <v>3072.8196407185628</v>
      </c>
      <c r="W147" s="6">
        <f t="shared" si="24"/>
        <v>3237.5314011976043</v>
      </c>
      <c r="X147" s="6">
        <f t="shared" si="25"/>
        <v>333.09502231899836</v>
      </c>
      <c r="Y147" s="6">
        <f t="shared" si="26"/>
        <v>279.34724006532389</v>
      </c>
    </row>
    <row r="148" spans="1:25">
      <c r="A148" s="12" t="s">
        <v>258</v>
      </c>
      <c r="B148" s="12" t="s">
        <v>274</v>
      </c>
      <c r="C148" s="12" t="s">
        <v>192</v>
      </c>
      <c r="D148" s="12">
        <v>86</v>
      </c>
      <c r="E148" s="13">
        <v>84.75</v>
      </c>
      <c r="F148" s="13">
        <f t="shared" si="18"/>
        <v>19.170000000000002</v>
      </c>
      <c r="G148" s="14">
        <f t="shared" si="19"/>
        <v>0.19979134063641105</v>
      </c>
      <c r="H148" s="14">
        <f t="shared" si="20"/>
        <v>0.588941053729786</v>
      </c>
      <c r="I148" s="13">
        <v>3.83</v>
      </c>
      <c r="J148" s="13">
        <v>7.46</v>
      </c>
      <c r="K148" s="13">
        <v>7.88</v>
      </c>
      <c r="L148" s="13">
        <v>3.9</v>
      </c>
      <c r="M148" s="13">
        <v>23.07</v>
      </c>
      <c r="N148" s="15">
        <v>-47729.597999999998</v>
      </c>
      <c r="O148" s="15">
        <v>198934.77</v>
      </c>
      <c r="P148" s="15">
        <v>40299.995999999999</v>
      </c>
      <c r="Q148" s="15">
        <v>60360.622000000003</v>
      </c>
      <c r="R148" s="15">
        <v>259295.39199999999</v>
      </c>
      <c r="S148" s="15">
        <v>211565.79399999999</v>
      </c>
      <c r="T148" s="15">
        <f t="shared" si="21"/>
        <v>3059.5326489675517</v>
      </c>
      <c r="U148" s="15">
        <f t="shared" si="22"/>
        <v>2584.0164719764011</v>
      </c>
      <c r="V148" s="15">
        <f t="shared" si="23"/>
        <v>2020.8353746312685</v>
      </c>
      <c r="W148" s="15">
        <f t="shared" si="24"/>
        <v>2347.312920353982</v>
      </c>
      <c r="X148" s="15">
        <f t="shared" si="25"/>
        <v>234.91058836149102</v>
      </c>
      <c r="Y148" s="15">
        <f t="shared" si="26"/>
        <v>183.71230678466077</v>
      </c>
    </row>
    <row r="149" spans="1:25">
      <c r="A149" t="s">
        <v>258</v>
      </c>
      <c r="B149" t="s">
        <v>275</v>
      </c>
      <c r="C149" t="s">
        <v>183</v>
      </c>
      <c r="D149">
        <v>83</v>
      </c>
      <c r="E149" s="8">
        <v>79.125</v>
      </c>
      <c r="F149" s="8">
        <f t="shared" si="18"/>
        <v>22.99</v>
      </c>
      <c r="G149" s="9">
        <f t="shared" si="19"/>
        <v>0.24010439321444105</v>
      </c>
      <c r="H149" s="9">
        <f t="shared" si="20"/>
        <v>0.4158329708568943</v>
      </c>
      <c r="I149" s="8">
        <v>5.52</v>
      </c>
      <c r="J149" s="8">
        <v>4.04</v>
      </c>
      <c r="K149" s="8">
        <v>13.43</v>
      </c>
      <c r="L149" s="8">
        <v>4.0999999999999996</v>
      </c>
      <c r="M149" s="8">
        <v>27.09</v>
      </c>
      <c r="N149" s="6">
        <v>-34855.67</v>
      </c>
      <c r="O149" s="6">
        <v>219183.54</v>
      </c>
      <c r="P149" s="6">
        <v>23586.083999999999</v>
      </c>
      <c r="Q149" s="6">
        <v>46323.531999999999</v>
      </c>
      <c r="R149" s="6">
        <v>265507.07199999999</v>
      </c>
      <c r="S149" s="6">
        <v>230651.402</v>
      </c>
      <c r="T149" s="6">
        <f t="shared" si="21"/>
        <v>3355.5396145339651</v>
      </c>
      <c r="U149" s="6">
        <f t="shared" si="22"/>
        <v>3057.4532448657187</v>
      </c>
      <c r="V149" s="6">
        <f t="shared" si="23"/>
        <v>2616.9392480252764</v>
      </c>
      <c r="W149" s="6">
        <f t="shared" si="24"/>
        <v>2770.0921327014221</v>
      </c>
      <c r="X149" s="6">
        <f t="shared" si="25"/>
        <v>277.95029498779263</v>
      </c>
      <c r="Y149" s="6">
        <f t="shared" si="26"/>
        <v>237.90356800229785</v>
      </c>
    </row>
    <row r="150" spans="1:25">
      <c r="A150" s="12" t="s">
        <v>263</v>
      </c>
      <c r="B150" s="12" t="s">
        <v>276</v>
      </c>
      <c r="C150" s="12" t="s">
        <v>40</v>
      </c>
      <c r="D150" s="12">
        <v>25</v>
      </c>
      <c r="E150" s="13">
        <v>22</v>
      </c>
      <c r="F150" s="13">
        <f t="shared" si="18"/>
        <v>7.25</v>
      </c>
      <c r="G150" s="14">
        <f t="shared" si="19"/>
        <v>0</v>
      </c>
      <c r="H150" s="14">
        <f t="shared" si="20"/>
        <v>0.62068965517241381</v>
      </c>
      <c r="I150" s="13">
        <v>0</v>
      </c>
      <c r="J150" s="13">
        <v>4.5</v>
      </c>
      <c r="K150" s="13">
        <v>2.75</v>
      </c>
      <c r="L150" s="13">
        <v>1.1399999999999999</v>
      </c>
      <c r="M150" s="13">
        <v>8.39</v>
      </c>
      <c r="N150" s="15">
        <v>-5900.9570000000003</v>
      </c>
      <c r="O150" s="15">
        <v>71829.063999999998</v>
      </c>
      <c r="P150" s="15">
        <v>11364</v>
      </c>
      <c r="Q150" s="15">
        <v>17918.396000000001</v>
      </c>
      <c r="R150" s="15">
        <v>89747.46</v>
      </c>
      <c r="S150" s="15">
        <v>83846.502999999997</v>
      </c>
      <c r="T150" s="15">
        <f t="shared" si="21"/>
        <v>4079.4300000000003</v>
      </c>
      <c r="U150" s="15">
        <f t="shared" si="22"/>
        <v>3562.8845454545458</v>
      </c>
      <c r="V150" s="15">
        <f t="shared" si="23"/>
        <v>3294.6592272727271</v>
      </c>
      <c r="W150" s="15">
        <f t="shared" si="24"/>
        <v>3264.9574545454543</v>
      </c>
      <c r="X150" s="15">
        <f t="shared" si="25"/>
        <v>323.89859504132232</v>
      </c>
      <c r="Y150" s="15">
        <f t="shared" si="26"/>
        <v>299.51447520661156</v>
      </c>
    </row>
    <row r="151" spans="1:25">
      <c r="A151" t="s">
        <v>256</v>
      </c>
      <c r="B151" t="s">
        <v>277</v>
      </c>
      <c r="C151" t="s">
        <v>82</v>
      </c>
      <c r="D151">
        <v>52</v>
      </c>
      <c r="E151" s="8">
        <v>53.875</v>
      </c>
      <c r="F151" s="8">
        <f t="shared" si="18"/>
        <v>16.73</v>
      </c>
      <c r="G151" s="9">
        <f t="shared" si="19"/>
        <v>0.26359832635983266</v>
      </c>
      <c r="H151" s="9">
        <f t="shared" si="20"/>
        <v>0.56246264196054996</v>
      </c>
      <c r="I151" s="8">
        <v>4.41</v>
      </c>
      <c r="J151" s="8">
        <v>5</v>
      </c>
      <c r="K151" s="8">
        <v>7.32</v>
      </c>
      <c r="L151" s="8">
        <v>1.89</v>
      </c>
      <c r="M151" s="8">
        <v>18.62</v>
      </c>
      <c r="N151" s="6">
        <v>-20669.226999999999</v>
      </c>
      <c r="O151" s="6">
        <v>152879.505</v>
      </c>
      <c r="P151" s="6">
        <v>5200.2</v>
      </c>
      <c r="Q151" s="6">
        <v>26130.022000000001</v>
      </c>
      <c r="R151" s="6">
        <v>179009.527</v>
      </c>
      <c r="S151" s="6">
        <v>158340.29999999999</v>
      </c>
      <c r="T151" s="6">
        <f t="shared" si="21"/>
        <v>3322.6826357308587</v>
      </c>
      <c r="U151" s="6">
        <f t="shared" si="22"/>
        <v>3226.1592018561482</v>
      </c>
      <c r="V151" s="6">
        <f t="shared" si="23"/>
        <v>2842.5076566125285</v>
      </c>
      <c r="W151" s="6">
        <f t="shared" si="24"/>
        <v>2837.6706264501163</v>
      </c>
      <c r="X151" s="6">
        <f t="shared" si="25"/>
        <v>293.28720016874075</v>
      </c>
      <c r="Y151" s="6">
        <f t="shared" si="26"/>
        <v>258.40978696477532</v>
      </c>
    </row>
    <row r="152" spans="1:25">
      <c r="A152" s="12" t="s">
        <v>263</v>
      </c>
      <c r="B152" s="12" t="s">
        <v>278</v>
      </c>
      <c r="C152" s="12" t="s">
        <v>85</v>
      </c>
      <c r="D152" s="12">
        <v>11</v>
      </c>
      <c r="E152" s="13">
        <v>11</v>
      </c>
      <c r="F152" s="13">
        <f t="shared" si="18"/>
        <v>4</v>
      </c>
      <c r="G152" s="14">
        <f t="shared" si="19"/>
        <v>0.25</v>
      </c>
      <c r="H152" s="14">
        <f t="shared" si="20"/>
        <v>0.5</v>
      </c>
      <c r="I152" s="13">
        <v>1</v>
      </c>
      <c r="J152" s="13">
        <v>1</v>
      </c>
      <c r="K152" s="13">
        <v>2</v>
      </c>
      <c r="L152" s="13">
        <v>0</v>
      </c>
      <c r="M152" s="13">
        <v>4</v>
      </c>
      <c r="N152" s="15">
        <v>-5730.2209999999995</v>
      </c>
      <c r="O152" s="15">
        <v>41704.26</v>
      </c>
      <c r="P152" s="15">
        <v>7559.616</v>
      </c>
      <c r="Q152" s="15">
        <v>19489.002</v>
      </c>
      <c r="R152" s="15">
        <v>61193.262000000002</v>
      </c>
      <c r="S152" s="15">
        <v>55463.040999999997</v>
      </c>
      <c r="T152" s="15">
        <f t="shared" si="21"/>
        <v>5563.0238181818186</v>
      </c>
      <c r="U152" s="15">
        <f t="shared" si="22"/>
        <v>4875.7860000000001</v>
      </c>
      <c r="V152" s="15">
        <f t="shared" si="23"/>
        <v>4354.8568181818182</v>
      </c>
      <c r="W152" s="15">
        <f t="shared" si="24"/>
        <v>3791.2963636363638</v>
      </c>
      <c r="X152" s="15">
        <f t="shared" si="25"/>
        <v>443.25327272727276</v>
      </c>
      <c r="Y152" s="15">
        <f t="shared" si="26"/>
        <v>395.89607438016532</v>
      </c>
    </row>
    <row r="153" spans="1:25">
      <c r="A153" t="s">
        <v>263</v>
      </c>
      <c r="B153" t="s">
        <v>278</v>
      </c>
      <c r="C153" t="s">
        <v>202</v>
      </c>
      <c r="D153">
        <v>17</v>
      </c>
      <c r="E153" s="8">
        <v>17.25</v>
      </c>
      <c r="F153" s="8">
        <f t="shared" si="18"/>
        <v>4.87</v>
      </c>
      <c r="G153" s="9">
        <f t="shared" si="19"/>
        <v>0.41067761806981518</v>
      </c>
      <c r="H153" s="9">
        <f t="shared" si="20"/>
        <v>0.61601642710472282</v>
      </c>
      <c r="I153" s="8">
        <v>2</v>
      </c>
      <c r="J153" s="8">
        <v>1</v>
      </c>
      <c r="K153" s="8">
        <v>1.87</v>
      </c>
      <c r="L153" s="8">
        <v>1.1299999999999999</v>
      </c>
      <c r="M153" s="8">
        <v>6</v>
      </c>
      <c r="N153" s="6">
        <v>-9900.0689999999995</v>
      </c>
      <c r="O153" s="6">
        <v>56167.572</v>
      </c>
      <c r="P153" s="6">
        <v>6074.616</v>
      </c>
      <c r="Q153" s="6">
        <v>13959.013999999999</v>
      </c>
      <c r="R153" s="6">
        <v>70126.585999999996</v>
      </c>
      <c r="S153" s="6">
        <v>60226.517</v>
      </c>
      <c r="T153" s="6">
        <f t="shared" si="21"/>
        <v>4065.3093333333331</v>
      </c>
      <c r="U153" s="6">
        <f t="shared" si="22"/>
        <v>3713.15768115942</v>
      </c>
      <c r="V153" s="6">
        <f t="shared" si="23"/>
        <v>3139.2406376811591</v>
      </c>
      <c r="W153" s="6">
        <f t="shared" si="24"/>
        <v>3256.0911304347828</v>
      </c>
      <c r="X153" s="6">
        <f t="shared" si="25"/>
        <v>337.55978919631093</v>
      </c>
      <c r="Y153" s="6">
        <f t="shared" si="26"/>
        <v>285.38551251646902</v>
      </c>
    </row>
    <row r="154" spans="1:25">
      <c r="A154" s="12" t="s">
        <v>263</v>
      </c>
      <c r="B154" s="12" t="s">
        <v>278</v>
      </c>
      <c r="C154" s="12" t="s">
        <v>147</v>
      </c>
      <c r="D154" s="12">
        <v>20</v>
      </c>
      <c r="E154" s="13">
        <v>17.75</v>
      </c>
      <c r="F154" s="13">
        <f t="shared" si="18"/>
        <v>6.2799999999999994</v>
      </c>
      <c r="G154" s="14">
        <f t="shared" si="19"/>
        <v>0</v>
      </c>
      <c r="H154" s="14">
        <f t="shared" si="20"/>
        <v>0.43789808917197459</v>
      </c>
      <c r="I154" s="13">
        <v>0</v>
      </c>
      <c r="J154" s="13">
        <v>2.75</v>
      </c>
      <c r="K154" s="13">
        <v>3.53</v>
      </c>
      <c r="L154" s="13">
        <v>0</v>
      </c>
      <c r="M154" s="13">
        <v>6.28</v>
      </c>
      <c r="N154" s="15">
        <v>-9007.65</v>
      </c>
      <c r="O154" s="15">
        <v>44160.728000000003</v>
      </c>
      <c r="P154" s="15">
        <v>7316.22</v>
      </c>
      <c r="Q154" s="15">
        <v>15871.996999999999</v>
      </c>
      <c r="R154" s="15">
        <v>60032.724999999999</v>
      </c>
      <c r="S154" s="15">
        <v>51025.074999999997</v>
      </c>
      <c r="T154" s="15">
        <f t="shared" si="21"/>
        <v>3382.125352112676</v>
      </c>
      <c r="U154" s="15">
        <f t="shared" si="22"/>
        <v>2969.9439436619718</v>
      </c>
      <c r="V154" s="15">
        <f t="shared" si="23"/>
        <v>2462.4707042253517</v>
      </c>
      <c r="W154" s="15">
        <f t="shared" si="24"/>
        <v>2487.928338028169</v>
      </c>
      <c r="X154" s="15">
        <f t="shared" si="25"/>
        <v>269.99490396927018</v>
      </c>
      <c r="Y154" s="15">
        <f t="shared" si="26"/>
        <v>223.86097311139562</v>
      </c>
    </row>
    <row r="155" spans="1:25">
      <c r="A155" t="s">
        <v>259</v>
      </c>
      <c r="B155" t="s">
        <v>278</v>
      </c>
      <c r="C155" t="s">
        <v>184</v>
      </c>
      <c r="D155">
        <v>103</v>
      </c>
      <c r="E155" s="8">
        <v>102.625</v>
      </c>
      <c r="F155" s="8">
        <f t="shared" si="18"/>
        <v>32.840000000000003</v>
      </c>
      <c r="G155" s="9">
        <f t="shared" si="19"/>
        <v>0.18270401948842874</v>
      </c>
      <c r="H155" s="9">
        <f t="shared" si="20"/>
        <v>0.5432399512789281</v>
      </c>
      <c r="I155" s="8">
        <v>6</v>
      </c>
      <c r="J155" s="8">
        <v>11.84</v>
      </c>
      <c r="K155" s="8">
        <v>15</v>
      </c>
      <c r="L155" s="8">
        <v>2.2200000000000002</v>
      </c>
      <c r="M155" s="8">
        <v>35.06</v>
      </c>
      <c r="N155" s="6">
        <v>-43853.216</v>
      </c>
      <c r="O155" s="6">
        <v>287265.02100000001</v>
      </c>
      <c r="P155" s="6">
        <v>36458.016000000003</v>
      </c>
      <c r="Q155" s="6">
        <v>72236.104000000007</v>
      </c>
      <c r="R155" s="6">
        <v>359501.125</v>
      </c>
      <c r="S155" s="6">
        <v>315647.90899999999</v>
      </c>
      <c r="T155" s="6">
        <f t="shared" si="21"/>
        <v>3503.0560292326431</v>
      </c>
      <c r="U155" s="6">
        <f t="shared" si="22"/>
        <v>3147.8013057247258</v>
      </c>
      <c r="V155" s="6">
        <f t="shared" si="23"/>
        <v>2720.4861680876979</v>
      </c>
      <c r="W155" s="6">
        <f t="shared" si="24"/>
        <v>2799.171946406821</v>
      </c>
      <c r="X155" s="6">
        <f t="shared" si="25"/>
        <v>286.16375506588417</v>
      </c>
      <c r="Y155" s="6">
        <f t="shared" si="26"/>
        <v>247.31692437160891</v>
      </c>
    </row>
    <row r="156" spans="1:25">
      <c r="A156" s="12" t="s">
        <v>263</v>
      </c>
      <c r="B156" s="12" t="s">
        <v>279</v>
      </c>
      <c r="C156" s="12" t="s">
        <v>108</v>
      </c>
      <c r="D156" s="12">
        <v>13</v>
      </c>
      <c r="E156" s="13">
        <v>11.875</v>
      </c>
      <c r="F156" s="13">
        <f t="shared" si="18"/>
        <v>5.57</v>
      </c>
      <c r="G156" s="14">
        <f t="shared" si="19"/>
        <v>0.21543985637342908</v>
      </c>
      <c r="H156" s="14">
        <f t="shared" si="20"/>
        <v>0.21543985637342908</v>
      </c>
      <c r="I156" s="13">
        <v>1.2</v>
      </c>
      <c r="J156" s="13">
        <v>0</v>
      </c>
      <c r="K156" s="13">
        <v>4.37</v>
      </c>
      <c r="L156" s="13">
        <v>0</v>
      </c>
      <c r="M156" s="13">
        <v>5.57</v>
      </c>
      <c r="N156" s="15">
        <v>-3323.7449999999999</v>
      </c>
      <c r="O156" s="15">
        <v>44441.637999999999</v>
      </c>
      <c r="P156" s="15">
        <v>7705.3559999999998</v>
      </c>
      <c r="Q156" s="15">
        <v>21167.268</v>
      </c>
      <c r="R156" s="15">
        <v>65608.906000000003</v>
      </c>
      <c r="S156" s="15">
        <v>62285.161</v>
      </c>
      <c r="T156" s="15">
        <f t="shared" si="21"/>
        <v>5524.9605052631578</v>
      </c>
      <c r="U156" s="15">
        <f t="shared" si="22"/>
        <v>4876.0884210526319</v>
      </c>
      <c r="V156" s="15">
        <f t="shared" si="23"/>
        <v>4596.1941052631582</v>
      </c>
      <c r="W156" s="15">
        <f t="shared" si="24"/>
        <v>3742.4537263157895</v>
      </c>
      <c r="X156" s="15">
        <f t="shared" si="25"/>
        <v>443.28076555023927</v>
      </c>
      <c r="Y156" s="15">
        <f t="shared" si="26"/>
        <v>417.83582775119618</v>
      </c>
    </row>
    <row r="157" spans="1:25">
      <c r="A157" t="s">
        <v>263</v>
      </c>
      <c r="B157" t="s">
        <v>280</v>
      </c>
      <c r="C157" t="s">
        <v>222</v>
      </c>
      <c r="D157">
        <v>12</v>
      </c>
      <c r="E157" s="8">
        <v>12</v>
      </c>
      <c r="F157" s="8">
        <f t="shared" si="18"/>
        <v>4.2</v>
      </c>
      <c r="G157" s="9">
        <f t="shared" si="19"/>
        <v>0</v>
      </c>
      <c r="H157" s="9">
        <f t="shared" si="20"/>
        <v>0.52380952380952384</v>
      </c>
      <c r="I157" s="8">
        <v>0</v>
      </c>
      <c r="J157" s="8">
        <v>2.2000000000000002</v>
      </c>
      <c r="K157" s="8">
        <v>2</v>
      </c>
      <c r="L157" s="8">
        <v>1</v>
      </c>
      <c r="M157" s="8">
        <v>5.2</v>
      </c>
      <c r="N157" s="6">
        <v>-2423.2150000000001</v>
      </c>
      <c r="O157" s="6">
        <v>32075.041000000001</v>
      </c>
      <c r="P157" s="6">
        <v>4138.3919999999998</v>
      </c>
      <c r="Q157" s="6">
        <v>7432.5330000000004</v>
      </c>
      <c r="R157" s="6">
        <v>39507.574000000001</v>
      </c>
      <c r="S157" s="6">
        <v>37084.358999999997</v>
      </c>
      <c r="T157" s="6">
        <f t="shared" si="21"/>
        <v>3292.2978333333335</v>
      </c>
      <c r="U157" s="6">
        <f t="shared" si="22"/>
        <v>2947.4318333333335</v>
      </c>
      <c r="V157" s="6">
        <f t="shared" si="23"/>
        <v>2745.4972499999999</v>
      </c>
      <c r="W157" s="6">
        <f t="shared" si="24"/>
        <v>2672.9200833333334</v>
      </c>
      <c r="X157" s="6">
        <f t="shared" si="25"/>
        <v>267.94834848484851</v>
      </c>
      <c r="Y157" s="6">
        <f t="shared" si="26"/>
        <v>249.59065909090907</v>
      </c>
    </row>
    <row r="158" spans="1:25">
      <c r="A158" s="12" t="s">
        <v>263</v>
      </c>
      <c r="B158" s="12" t="s">
        <v>281</v>
      </c>
      <c r="C158" s="12" t="s">
        <v>204</v>
      </c>
      <c r="D158" s="12">
        <v>9</v>
      </c>
      <c r="E158" s="13">
        <v>9.625</v>
      </c>
      <c r="F158" s="13">
        <f t="shared" si="18"/>
        <v>3.81</v>
      </c>
      <c r="G158" s="14">
        <f t="shared" si="19"/>
        <v>0</v>
      </c>
      <c r="H158" s="14">
        <f t="shared" si="20"/>
        <v>0.32808398950131235</v>
      </c>
      <c r="I158" s="13">
        <v>0</v>
      </c>
      <c r="J158" s="13">
        <v>1.25</v>
      </c>
      <c r="K158" s="13">
        <v>2.56</v>
      </c>
      <c r="L158" s="13">
        <v>1.2</v>
      </c>
      <c r="M158" s="13">
        <v>5.01</v>
      </c>
      <c r="N158" s="15">
        <v>-4501.4170000000004</v>
      </c>
      <c r="O158" s="15">
        <v>30422.397000000001</v>
      </c>
      <c r="P158" s="15">
        <v>2877.9720000000002</v>
      </c>
      <c r="Q158" s="15">
        <v>6156.3280000000004</v>
      </c>
      <c r="R158" s="15">
        <v>36578.724999999999</v>
      </c>
      <c r="S158" s="15">
        <v>32077.308000000001</v>
      </c>
      <c r="T158" s="15">
        <f t="shared" si="21"/>
        <v>3800.3870129870129</v>
      </c>
      <c r="U158" s="15">
        <f t="shared" si="22"/>
        <v>3501.376935064935</v>
      </c>
      <c r="V158" s="15">
        <f t="shared" si="23"/>
        <v>3033.6972467532469</v>
      </c>
      <c r="W158" s="15">
        <f t="shared" si="24"/>
        <v>3160.7685194805194</v>
      </c>
      <c r="X158" s="15">
        <f t="shared" si="25"/>
        <v>318.30699409681228</v>
      </c>
      <c r="Y158" s="15">
        <f t="shared" si="26"/>
        <v>275.79065879574972</v>
      </c>
    </row>
    <row r="159" spans="1:25">
      <c r="A159" t="s">
        <v>256</v>
      </c>
      <c r="B159" t="s">
        <v>281</v>
      </c>
      <c r="C159" t="s">
        <v>32</v>
      </c>
      <c r="D159">
        <v>56</v>
      </c>
      <c r="E159" s="8">
        <v>56</v>
      </c>
      <c r="F159" s="8">
        <f t="shared" si="18"/>
        <v>16.73</v>
      </c>
      <c r="G159" s="9">
        <f t="shared" si="19"/>
        <v>5.9772863120143453E-2</v>
      </c>
      <c r="H159" s="9">
        <f t="shared" si="20"/>
        <v>0.12552301255230125</v>
      </c>
      <c r="I159" s="8">
        <v>1</v>
      </c>
      <c r="J159" s="8">
        <v>1.1000000000000001</v>
      </c>
      <c r="K159" s="8">
        <v>14.63</v>
      </c>
      <c r="L159" s="8">
        <v>1.38</v>
      </c>
      <c r="M159" s="8">
        <v>18.11</v>
      </c>
      <c r="N159" s="6">
        <v>-15918.050999999999</v>
      </c>
      <c r="O159" s="6">
        <v>116876.234</v>
      </c>
      <c r="P159" s="6">
        <v>6723.0540000000001</v>
      </c>
      <c r="Q159" s="6">
        <v>19969.083999999999</v>
      </c>
      <c r="R159" s="6">
        <v>136845.318</v>
      </c>
      <c r="S159" s="6">
        <v>120927.26700000001</v>
      </c>
      <c r="T159" s="6">
        <f t="shared" si="21"/>
        <v>2443.6663928571429</v>
      </c>
      <c r="U159" s="6">
        <f t="shared" si="22"/>
        <v>2323.6118571428569</v>
      </c>
      <c r="V159" s="6">
        <f t="shared" si="23"/>
        <v>2039.3609464285714</v>
      </c>
      <c r="W159" s="6">
        <f t="shared" si="24"/>
        <v>2087.0756071428573</v>
      </c>
      <c r="X159" s="6">
        <f t="shared" si="25"/>
        <v>211.23744155844153</v>
      </c>
      <c r="Y159" s="6">
        <f t="shared" si="26"/>
        <v>185.39644967532467</v>
      </c>
    </row>
    <row r="160" spans="1:25">
      <c r="A160" s="12" t="s">
        <v>263</v>
      </c>
      <c r="B160" s="12" t="s">
        <v>282</v>
      </c>
      <c r="C160" s="12" t="s">
        <v>135</v>
      </c>
      <c r="D160" s="12">
        <v>8</v>
      </c>
      <c r="E160" s="13">
        <v>7.5</v>
      </c>
      <c r="F160" s="13">
        <f t="shared" si="18"/>
        <v>2.25</v>
      </c>
      <c r="G160" s="14">
        <f t="shared" si="19"/>
        <v>0</v>
      </c>
      <c r="H160" s="14">
        <f t="shared" si="20"/>
        <v>0.1111111111111111</v>
      </c>
      <c r="I160" s="13">
        <v>0</v>
      </c>
      <c r="J160" s="13">
        <v>0.25</v>
      </c>
      <c r="K160" s="13">
        <v>2</v>
      </c>
      <c r="L160" s="13">
        <v>0</v>
      </c>
      <c r="M160" s="13">
        <v>2.25</v>
      </c>
      <c r="N160" s="15">
        <v>-1854.4751799999999</v>
      </c>
      <c r="O160" s="15">
        <v>22288.956409999999</v>
      </c>
      <c r="P160" s="15">
        <v>1598</v>
      </c>
      <c r="Q160" s="15">
        <v>5049.8379800000002</v>
      </c>
      <c r="R160" s="15">
        <f>+Q160+O160</f>
        <v>27338.794389999999</v>
      </c>
      <c r="S160" s="15">
        <f>+R160+N160</f>
        <v>25484.319209999998</v>
      </c>
      <c r="T160" s="15">
        <f t="shared" si="21"/>
        <v>3645.1725853333332</v>
      </c>
      <c r="U160" s="15">
        <f t="shared" si="22"/>
        <v>3432.1059186666666</v>
      </c>
      <c r="V160" s="15">
        <f t="shared" si="23"/>
        <v>3184.8425613333329</v>
      </c>
      <c r="W160" s="15">
        <f t="shared" si="24"/>
        <v>2971.8608546666665</v>
      </c>
      <c r="X160" s="15">
        <f t="shared" si="25"/>
        <v>312.00962896969696</v>
      </c>
      <c r="Y160" s="15">
        <f t="shared" si="26"/>
        <v>289.53114193939388</v>
      </c>
    </row>
    <row r="161" spans="1:25">
      <c r="A161" t="s">
        <v>263</v>
      </c>
      <c r="B161" t="s">
        <v>283</v>
      </c>
      <c r="C161" t="s">
        <v>144</v>
      </c>
      <c r="D161">
        <v>25</v>
      </c>
      <c r="E161" s="8">
        <v>23.625</v>
      </c>
      <c r="F161" s="8">
        <f t="shared" si="18"/>
        <v>10.5</v>
      </c>
      <c r="G161" s="9">
        <f t="shared" si="19"/>
        <v>9.5238095238095233E-2</v>
      </c>
      <c r="H161" s="9">
        <f t="shared" si="20"/>
        <v>0.55238095238095242</v>
      </c>
      <c r="I161" s="8">
        <v>1</v>
      </c>
      <c r="J161" s="8">
        <v>4.8</v>
      </c>
      <c r="K161" s="8">
        <v>4.7</v>
      </c>
      <c r="L161" s="8">
        <v>0</v>
      </c>
      <c r="M161" s="8">
        <v>10.5</v>
      </c>
      <c r="N161" s="6">
        <v>-9894.6880000000001</v>
      </c>
      <c r="O161" s="6">
        <v>79472.274000000005</v>
      </c>
      <c r="P161" s="6">
        <v>9327.9879999999994</v>
      </c>
      <c r="Q161" s="6">
        <v>25883.405999999999</v>
      </c>
      <c r="R161" s="6">
        <v>105355.68</v>
      </c>
      <c r="S161" s="6">
        <v>95460.991999999998</v>
      </c>
      <c r="T161" s="6">
        <f t="shared" si="21"/>
        <v>4459.499682539682</v>
      </c>
      <c r="U161" s="6">
        <f t="shared" si="22"/>
        <v>4064.6642116402113</v>
      </c>
      <c r="V161" s="6">
        <f t="shared" si="23"/>
        <v>3645.8414391534393</v>
      </c>
      <c r="W161" s="6">
        <f t="shared" si="24"/>
        <v>3363.905777777778</v>
      </c>
      <c r="X161" s="6">
        <f t="shared" si="25"/>
        <v>369.51492833092829</v>
      </c>
      <c r="Y161" s="6">
        <f t="shared" si="26"/>
        <v>331.44013083213082</v>
      </c>
    </row>
    <row r="162" spans="1:25">
      <c r="A162" s="12" t="s">
        <v>263</v>
      </c>
      <c r="B162" s="12" t="s">
        <v>284</v>
      </c>
      <c r="C162" s="12" t="s">
        <v>207</v>
      </c>
      <c r="D162" s="12">
        <v>27</v>
      </c>
      <c r="E162" s="13">
        <v>23.625</v>
      </c>
      <c r="F162" s="13">
        <f t="shared" si="18"/>
        <v>7.3500000000000005</v>
      </c>
      <c r="G162" s="14">
        <f t="shared" si="19"/>
        <v>0.40272108843537413</v>
      </c>
      <c r="H162" s="14">
        <f t="shared" si="20"/>
        <v>0.47074829931972784</v>
      </c>
      <c r="I162" s="13">
        <v>2.96</v>
      </c>
      <c r="J162" s="13">
        <v>0.5</v>
      </c>
      <c r="K162" s="13">
        <v>3.89</v>
      </c>
      <c r="L162" s="13">
        <v>1.98</v>
      </c>
      <c r="M162" s="13">
        <v>9.33</v>
      </c>
      <c r="N162" s="15">
        <v>-16124.753000000001</v>
      </c>
      <c r="O162" s="15">
        <v>97676.157000000007</v>
      </c>
      <c r="P162" s="15">
        <v>11786.58</v>
      </c>
      <c r="Q162" s="15">
        <v>21561.438999999998</v>
      </c>
      <c r="R162" s="15">
        <v>119237.59600000001</v>
      </c>
      <c r="S162" s="15">
        <v>103112.84299999999</v>
      </c>
      <c r="T162" s="15">
        <f t="shared" si="21"/>
        <v>5047.0940105820109</v>
      </c>
      <c r="U162" s="15">
        <f t="shared" si="22"/>
        <v>4548.1911534391538</v>
      </c>
      <c r="V162" s="15">
        <f t="shared" si="23"/>
        <v>3865.6619259259255</v>
      </c>
      <c r="W162" s="15">
        <f t="shared" si="24"/>
        <v>4134.4405079365079</v>
      </c>
      <c r="X162" s="15">
        <f t="shared" si="25"/>
        <v>413.47192303992307</v>
      </c>
      <c r="Y162" s="15">
        <f t="shared" si="26"/>
        <v>351.42381144781143</v>
      </c>
    </row>
    <row r="163" spans="1:25">
      <c r="A163" t="s">
        <v>256</v>
      </c>
      <c r="B163" t="s">
        <v>284</v>
      </c>
      <c r="C163" t="s">
        <v>49</v>
      </c>
      <c r="D163">
        <v>34</v>
      </c>
      <c r="E163" s="8">
        <v>32.625</v>
      </c>
      <c r="F163" s="8">
        <f t="shared" si="18"/>
        <v>13.32</v>
      </c>
      <c r="G163" s="9">
        <f t="shared" si="19"/>
        <v>0.46771771771771775</v>
      </c>
      <c r="H163" s="9">
        <f t="shared" si="20"/>
        <v>0.85810810810810811</v>
      </c>
      <c r="I163" s="8">
        <v>6.23</v>
      </c>
      <c r="J163" s="8">
        <v>5.2</v>
      </c>
      <c r="K163" s="8">
        <v>1.89</v>
      </c>
      <c r="L163" s="8">
        <v>0.73</v>
      </c>
      <c r="M163" s="8">
        <v>14.05</v>
      </c>
      <c r="N163" s="6">
        <v>-35314.535000000003</v>
      </c>
      <c r="O163" s="6">
        <v>115730.673</v>
      </c>
      <c r="P163" s="6">
        <v>5675.94</v>
      </c>
      <c r="Q163" s="6">
        <v>15316.679</v>
      </c>
      <c r="R163" s="6">
        <v>131047.352</v>
      </c>
      <c r="S163" s="6">
        <v>95732.816999999995</v>
      </c>
      <c r="T163" s="6">
        <f t="shared" si="21"/>
        <v>4016.777072796935</v>
      </c>
      <c r="U163" s="6">
        <f t="shared" si="22"/>
        <v>3842.8019003831419</v>
      </c>
      <c r="V163" s="6">
        <f t="shared" si="23"/>
        <v>2760.3640459770113</v>
      </c>
      <c r="W163" s="6">
        <f t="shared" si="24"/>
        <v>3547.3003218390804</v>
      </c>
      <c r="X163" s="6">
        <f t="shared" si="25"/>
        <v>349.34562730755835</v>
      </c>
      <c r="Y163" s="6">
        <f t="shared" si="26"/>
        <v>250.94218599791012</v>
      </c>
    </row>
    <row r="164" spans="1:25">
      <c r="A164" s="12" t="s">
        <v>260</v>
      </c>
      <c r="B164" s="12" t="s">
        <v>284</v>
      </c>
      <c r="C164" s="12" t="s">
        <v>37</v>
      </c>
      <c r="D164" s="12">
        <v>166</v>
      </c>
      <c r="E164" s="13">
        <v>170</v>
      </c>
      <c r="F164" s="13">
        <f t="shared" si="18"/>
        <v>52.019999999999996</v>
      </c>
      <c r="G164" s="14">
        <f t="shared" si="19"/>
        <v>0.33679354094579012</v>
      </c>
      <c r="H164" s="14">
        <f t="shared" si="20"/>
        <v>0.47135717031910807</v>
      </c>
      <c r="I164" s="13">
        <v>17.52</v>
      </c>
      <c r="J164" s="13">
        <v>7</v>
      </c>
      <c r="K164" s="13">
        <v>27.5</v>
      </c>
      <c r="L164" s="13">
        <v>2.68</v>
      </c>
      <c r="M164" s="13">
        <v>54.7</v>
      </c>
      <c r="N164" s="15">
        <v>-85376.432000000001</v>
      </c>
      <c r="O164" s="15">
        <v>453306.71299999999</v>
      </c>
      <c r="P164" s="15">
        <v>52387.56</v>
      </c>
      <c r="Q164" s="15">
        <v>110313.68799999999</v>
      </c>
      <c r="R164" s="15">
        <v>563620.40099999995</v>
      </c>
      <c r="S164" s="15">
        <v>478243.96899999998</v>
      </c>
      <c r="T164" s="15">
        <f t="shared" si="21"/>
        <v>3315.4141235294114</v>
      </c>
      <c r="U164" s="15">
        <f t="shared" si="22"/>
        <v>3007.2520058823525</v>
      </c>
      <c r="V164" s="15">
        <f t="shared" si="23"/>
        <v>2505.0376999999999</v>
      </c>
      <c r="W164" s="15">
        <f t="shared" si="24"/>
        <v>2666.510076470588</v>
      </c>
      <c r="X164" s="15">
        <f t="shared" si="25"/>
        <v>273.38654598930475</v>
      </c>
      <c r="Y164" s="15">
        <f t="shared" si="26"/>
        <v>227.73069999999998</v>
      </c>
    </row>
    <row r="165" spans="1:25">
      <c r="A165" t="s">
        <v>256</v>
      </c>
      <c r="B165" t="s">
        <v>285</v>
      </c>
      <c r="C165" t="s">
        <v>39</v>
      </c>
      <c r="D165">
        <v>57</v>
      </c>
      <c r="E165" s="8">
        <v>54.875</v>
      </c>
      <c r="F165" s="8">
        <f t="shared" si="18"/>
        <v>15.04</v>
      </c>
      <c r="G165" s="9">
        <f t="shared" si="19"/>
        <v>0.13297872340425532</v>
      </c>
      <c r="H165" s="9">
        <f t="shared" si="20"/>
        <v>0.26861702127659576</v>
      </c>
      <c r="I165" s="8">
        <v>2</v>
      </c>
      <c r="J165" s="8">
        <v>2.04</v>
      </c>
      <c r="K165" s="8">
        <v>11</v>
      </c>
      <c r="L165" s="8">
        <v>2</v>
      </c>
      <c r="M165" s="8">
        <v>17.04</v>
      </c>
      <c r="N165" s="6">
        <v>-24446.425999999999</v>
      </c>
      <c r="O165" s="6">
        <v>130042.177</v>
      </c>
      <c r="P165" s="6">
        <v>11117.976000000001</v>
      </c>
      <c r="Q165" s="6">
        <v>28506.400000000001</v>
      </c>
      <c r="R165" s="6">
        <v>158548.57699999999</v>
      </c>
      <c r="S165" s="6">
        <v>134102.15100000001</v>
      </c>
      <c r="T165" s="6">
        <f t="shared" si="21"/>
        <v>2889.2679179954439</v>
      </c>
      <c r="U165" s="6">
        <f t="shared" si="22"/>
        <v>2686.6624328018224</v>
      </c>
      <c r="V165" s="6">
        <f t="shared" si="23"/>
        <v>2241.1694760820051</v>
      </c>
      <c r="W165" s="6">
        <f t="shared" si="24"/>
        <v>2369.7891025056947</v>
      </c>
      <c r="X165" s="6">
        <f t="shared" si="25"/>
        <v>244.24203934562021</v>
      </c>
      <c r="Y165" s="6">
        <f t="shared" si="26"/>
        <v>203.74267964381863</v>
      </c>
    </row>
    <row r="166" spans="1:25">
      <c r="A166" s="12" t="s">
        <v>258</v>
      </c>
      <c r="B166" s="12" t="s">
        <v>286</v>
      </c>
      <c r="C166" s="12" t="s">
        <v>46</v>
      </c>
      <c r="D166" s="12">
        <v>60</v>
      </c>
      <c r="E166" s="13">
        <v>62.25</v>
      </c>
      <c r="F166" s="13">
        <f t="shared" si="18"/>
        <v>19.05</v>
      </c>
      <c r="G166" s="14">
        <f t="shared" si="19"/>
        <v>0.14698162729658792</v>
      </c>
      <c r="H166" s="14">
        <f t="shared" si="20"/>
        <v>0.29396325459317585</v>
      </c>
      <c r="I166" s="13">
        <v>2.8</v>
      </c>
      <c r="J166" s="13">
        <v>2.8</v>
      </c>
      <c r="K166" s="13">
        <v>13.45</v>
      </c>
      <c r="L166" s="13">
        <v>1.1299999999999999</v>
      </c>
      <c r="M166" s="13">
        <v>20.18</v>
      </c>
      <c r="N166" s="15">
        <v>-27785.922999999999</v>
      </c>
      <c r="O166" s="15">
        <v>152233.63699999999</v>
      </c>
      <c r="P166" s="15">
        <v>19592.918000000001</v>
      </c>
      <c r="Q166" s="15">
        <v>39900.747000000003</v>
      </c>
      <c r="R166" s="15">
        <v>192134.38399999999</v>
      </c>
      <c r="S166" s="15">
        <v>164348.46100000001</v>
      </c>
      <c r="T166" s="15">
        <f t="shared" si="21"/>
        <v>3086.4961285140562</v>
      </c>
      <c r="U166" s="15">
        <f t="shared" si="22"/>
        <v>2771.7504578313251</v>
      </c>
      <c r="V166" s="15">
        <f t="shared" si="23"/>
        <v>2325.3902489959842</v>
      </c>
      <c r="W166" s="15">
        <f t="shared" si="24"/>
        <v>2445.5202730923693</v>
      </c>
      <c r="X166" s="15">
        <f t="shared" si="25"/>
        <v>251.97731434830229</v>
      </c>
      <c r="Y166" s="15">
        <f t="shared" si="26"/>
        <v>211.39911354508948</v>
      </c>
    </row>
    <row r="167" spans="1:25">
      <c r="A167" t="s">
        <v>263</v>
      </c>
      <c r="B167" t="s">
        <v>287</v>
      </c>
      <c r="C167" t="s">
        <v>214</v>
      </c>
      <c r="D167">
        <v>18</v>
      </c>
      <c r="E167" s="8">
        <v>17.125</v>
      </c>
      <c r="F167" s="8">
        <f t="shared" si="18"/>
        <v>3.7</v>
      </c>
      <c r="G167" s="9">
        <f t="shared" si="19"/>
        <v>0.35135135135135137</v>
      </c>
      <c r="H167" s="9">
        <f t="shared" si="20"/>
        <v>0.35135135135135137</v>
      </c>
      <c r="I167" s="8">
        <v>1.3</v>
      </c>
      <c r="J167" s="8">
        <v>0</v>
      </c>
      <c r="K167" s="8">
        <v>2.4</v>
      </c>
      <c r="L167" s="8">
        <v>0</v>
      </c>
      <c r="M167" s="8">
        <v>3.7</v>
      </c>
      <c r="N167" s="6">
        <v>-3976.1950000000002</v>
      </c>
      <c r="O167" s="6">
        <v>42972.928</v>
      </c>
      <c r="P167" s="6">
        <v>4236</v>
      </c>
      <c r="Q167" s="6">
        <v>10092.857</v>
      </c>
      <c r="R167" s="6">
        <v>53065.785000000003</v>
      </c>
      <c r="S167" s="6">
        <v>49089.59</v>
      </c>
      <c r="T167" s="6">
        <f t="shared" si="21"/>
        <v>3098.7319708029199</v>
      </c>
      <c r="U167" s="6">
        <f t="shared" si="22"/>
        <v>2851.3743065693434</v>
      </c>
      <c r="V167" s="6">
        <f t="shared" si="23"/>
        <v>2619.187737226277</v>
      </c>
      <c r="W167" s="6">
        <f t="shared" si="24"/>
        <v>2509.3680583941605</v>
      </c>
      <c r="X167" s="6">
        <f t="shared" si="25"/>
        <v>259.21584605175849</v>
      </c>
      <c r="Y167" s="6">
        <f t="shared" si="26"/>
        <v>238.10797611147973</v>
      </c>
    </row>
    <row r="168" spans="1:25">
      <c r="A168" s="12" t="s">
        <v>263</v>
      </c>
      <c r="B168" s="12" t="s">
        <v>288</v>
      </c>
      <c r="C168" s="12" t="s">
        <v>18</v>
      </c>
      <c r="D168" s="12">
        <v>8</v>
      </c>
      <c r="E168" s="13">
        <v>7.625</v>
      </c>
      <c r="F168" s="13">
        <f t="shared" si="18"/>
        <v>3.1900000000000004</v>
      </c>
      <c r="G168" s="14">
        <f t="shared" si="19"/>
        <v>0.32288401253918492</v>
      </c>
      <c r="H168" s="14">
        <f t="shared" si="20"/>
        <v>0.35423197492163011</v>
      </c>
      <c r="I168" s="13">
        <v>1.03</v>
      </c>
      <c r="J168" s="13">
        <v>0.1</v>
      </c>
      <c r="K168" s="13">
        <v>2.06</v>
      </c>
      <c r="L168" s="13">
        <v>0</v>
      </c>
      <c r="M168" s="13">
        <v>3.19</v>
      </c>
      <c r="N168" s="15">
        <v>-3095.4490000000001</v>
      </c>
      <c r="O168" s="15">
        <v>12306.691000000001</v>
      </c>
      <c r="P168" s="15">
        <v>2078.6860000000001</v>
      </c>
      <c r="Q168" s="15">
        <v>3014.6439999999998</v>
      </c>
      <c r="R168" s="15">
        <v>15321.334999999999</v>
      </c>
      <c r="S168" s="15">
        <v>12225.886</v>
      </c>
      <c r="T168" s="15">
        <f t="shared" si="21"/>
        <v>2009.3554098360655</v>
      </c>
      <c r="U168" s="15">
        <f t="shared" si="22"/>
        <v>1736.7408524590164</v>
      </c>
      <c r="V168" s="15">
        <f t="shared" si="23"/>
        <v>1330.7803278688525</v>
      </c>
      <c r="W168" s="15">
        <f t="shared" si="24"/>
        <v>1613.9922622950821</v>
      </c>
      <c r="X168" s="15">
        <f t="shared" si="25"/>
        <v>157.88553204172877</v>
      </c>
      <c r="Y168" s="15">
        <f t="shared" si="26"/>
        <v>120.98002980625932</v>
      </c>
    </row>
    <row r="169" spans="1:25">
      <c r="A169" t="s">
        <v>258</v>
      </c>
      <c r="B169" t="s">
        <v>288</v>
      </c>
      <c r="C169" t="s">
        <v>122</v>
      </c>
      <c r="D169">
        <v>75</v>
      </c>
      <c r="E169" s="8">
        <v>74.5</v>
      </c>
      <c r="F169" s="8">
        <f t="shared" si="18"/>
        <v>21.32</v>
      </c>
      <c r="G169" s="9">
        <f t="shared" si="19"/>
        <v>0.50469043151969983</v>
      </c>
      <c r="H169" s="9">
        <f t="shared" si="20"/>
        <v>0.67589118198874298</v>
      </c>
      <c r="I169" s="8">
        <v>10.76</v>
      </c>
      <c r="J169" s="8">
        <v>3.65</v>
      </c>
      <c r="K169" s="8">
        <v>6.91</v>
      </c>
      <c r="L169" s="8">
        <v>2.5</v>
      </c>
      <c r="M169" s="8">
        <v>23.82</v>
      </c>
      <c r="N169" s="6">
        <v>-35869.557000000001</v>
      </c>
      <c r="O169" s="6">
        <v>201484.935</v>
      </c>
      <c r="P169" s="6">
        <v>20436.108</v>
      </c>
      <c r="Q169" s="6">
        <v>40378.637999999999</v>
      </c>
      <c r="R169" s="6">
        <v>241863.573</v>
      </c>
      <c r="S169" s="6">
        <v>205994.016</v>
      </c>
      <c r="T169" s="6">
        <f t="shared" si="21"/>
        <v>3246.490912751678</v>
      </c>
      <c r="U169" s="6">
        <f t="shared" si="22"/>
        <v>2972.1807382550337</v>
      </c>
      <c r="V169" s="6">
        <f t="shared" si="23"/>
        <v>2490.7101744966444</v>
      </c>
      <c r="W169" s="6">
        <f t="shared" si="24"/>
        <v>2704.4957718120804</v>
      </c>
      <c r="X169" s="6">
        <f t="shared" si="25"/>
        <v>270.19824893227582</v>
      </c>
      <c r="Y169" s="6">
        <f t="shared" si="26"/>
        <v>226.42819768151313</v>
      </c>
    </row>
    <row r="170" spans="1:25">
      <c r="A170" s="12" t="s">
        <v>258</v>
      </c>
      <c r="B170" s="12" t="s">
        <v>288</v>
      </c>
      <c r="C170" s="12" t="s">
        <v>119</v>
      </c>
      <c r="D170" s="12">
        <v>82</v>
      </c>
      <c r="E170" s="13">
        <v>80.875</v>
      </c>
      <c r="F170" s="13">
        <f t="shared" si="18"/>
        <v>22.39</v>
      </c>
      <c r="G170" s="14">
        <f t="shared" si="19"/>
        <v>0.49843680214381419</v>
      </c>
      <c r="H170" s="14">
        <f t="shared" si="20"/>
        <v>0.72979008485931218</v>
      </c>
      <c r="I170" s="13">
        <v>11.16</v>
      </c>
      <c r="J170" s="13">
        <v>5.18</v>
      </c>
      <c r="K170" s="13">
        <v>6.05</v>
      </c>
      <c r="L170" s="13">
        <v>3.23</v>
      </c>
      <c r="M170" s="13">
        <v>25.62</v>
      </c>
      <c r="N170" s="15">
        <v>-46435.167000000001</v>
      </c>
      <c r="O170" s="15">
        <v>195804.88699999999</v>
      </c>
      <c r="P170" s="15">
        <v>21378.365000000002</v>
      </c>
      <c r="Q170" s="15">
        <v>41797.131999999998</v>
      </c>
      <c r="R170" s="15">
        <v>237602.019</v>
      </c>
      <c r="S170" s="15">
        <v>191166.85200000001</v>
      </c>
      <c r="T170" s="15">
        <f t="shared" si="21"/>
        <v>2937.8920432766613</v>
      </c>
      <c r="U170" s="15">
        <f t="shared" si="22"/>
        <v>2673.5536816074191</v>
      </c>
      <c r="V170" s="15">
        <f t="shared" si="23"/>
        <v>2099.3939659969092</v>
      </c>
      <c r="W170" s="15">
        <f t="shared" si="24"/>
        <v>2421.080519319938</v>
      </c>
      <c r="X170" s="15">
        <f t="shared" si="25"/>
        <v>243.05033469158354</v>
      </c>
      <c r="Y170" s="15">
        <f t="shared" si="26"/>
        <v>190.85399690880993</v>
      </c>
    </row>
    <row r="171" spans="1:25">
      <c r="A171" t="s">
        <v>258</v>
      </c>
      <c r="B171" t="s">
        <v>288</v>
      </c>
      <c r="C171" t="s">
        <v>208</v>
      </c>
      <c r="D171">
        <v>86</v>
      </c>
      <c r="E171" s="8">
        <v>87.375</v>
      </c>
      <c r="F171" s="8">
        <f t="shared" si="18"/>
        <v>25.42</v>
      </c>
      <c r="G171" s="9">
        <f t="shared" si="19"/>
        <v>0.57946498819826908</v>
      </c>
      <c r="H171" s="9">
        <f t="shared" si="20"/>
        <v>0.62981904012588519</v>
      </c>
      <c r="I171" s="8">
        <v>14.73</v>
      </c>
      <c r="J171" s="8">
        <v>1.28</v>
      </c>
      <c r="K171" s="8">
        <v>9.41</v>
      </c>
      <c r="L171" s="8">
        <v>1.82</v>
      </c>
      <c r="M171" s="8">
        <v>27.24</v>
      </c>
      <c r="N171" s="6">
        <v>-43760.841999999997</v>
      </c>
      <c r="O171" s="6">
        <v>252241.75599999999</v>
      </c>
      <c r="P171" s="6">
        <v>14031.165999999999</v>
      </c>
      <c r="Q171" s="6">
        <v>72385.119000000006</v>
      </c>
      <c r="R171" s="6">
        <v>324626.875</v>
      </c>
      <c r="S171" s="6">
        <v>280866.033</v>
      </c>
      <c r="T171" s="6">
        <f t="shared" si="21"/>
        <v>3715.3290414878397</v>
      </c>
      <c r="U171" s="6">
        <f t="shared" si="22"/>
        <v>3554.7434506437767</v>
      </c>
      <c r="V171" s="6">
        <f t="shared" si="23"/>
        <v>3053.9040572246063</v>
      </c>
      <c r="W171" s="6">
        <f t="shared" si="24"/>
        <v>2886.8870500715307</v>
      </c>
      <c r="X171" s="6">
        <f t="shared" si="25"/>
        <v>323.15849551307059</v>
      </c>
      <c r="Y171" s="6">
        <f t="shared" si="26"/>
        <v>277.62764156587332</v>
      </c>
    </row>
    <row r="172" spans="1:25">
      <c r="A172" s="12" t="s">
        <v>259</v>
      </c>
      <c r="B172" s="12" t="s">
        <v>288</v>
      </c>
      <c r="C172" s="12" t="s">
        <v>129</v>
      </c>
      <c r="D172" s="12">
        <v>91</v>
      </c>
      <c r="E172" s="13">
        <v>92.25</v>
      </c>
      <c r="F172" s="13">
        <f t="shared" si="18"/>
        <v>25.049999999999997</v>
      </c>
      <c r="G172" s="14">
        <f t="shared" si="19"/>
        <v>0.30259481037924157</v>
      </c>
      <c r="H172" s="14">
        <f t="shared" si="20"/>
        <v>0.57045908183632743</v>
      </c>
      <c r="I172" s="13">
        <v>7.58</v>
      </c>
      <c r="J172" s="13">
        <v>6.71</v>
      </c>
      <c r="K172" s="13">
        <v>10.76</v>
      </c>
      <c r="L172" s="13">
        <v>2</v>
      </c>
      <c r="M172" s="13">
        <v>27.05</v>
      </c>
      <c r="N172" s="15">
        <v>-43225.758000000002</v>
      </c>
      <c r="O172" s="15">
        <v>187544.644</v>
      </c>
      <c r="P172" s="15">
        <v>22025.893</v>
      </c>
      <c r="Q172" s="15">
        <v>41771.758999999998</v>
      </c>
      <c r="R172" s="15">
        <v>229316.40299999999</v>
      </c>
      <c r="S172" s="15">
        <v>186090.64499999999</v>
      </c>
      <c r="T172" s="15">
        <f t="shared" si="21"/>
        <v>2485.8146666666667</v>
      </c>
      <c r="U172" s="15">
        <f t="shared" si="22"/>
        <v>2247.051598915989</v>
      </c>
      <c r="V172" s="15">
        <f t="shared" si="23"/>
        <v>1778.4796964769646</v>
      </c>
      <c r="W172" s="15">
        <f t="shared" si="24"/>
        <v>2033.0042710027101</v>
      </c>
      <c r="X172" s="15">
        <f t="shared" si="25"/>
        <v>204.27741808327173</v>
      </c>
      <c r="Y172" s="15">
        <f t="shared" si="26"/>
        <v>161.67997240699677</v>
      </c>
    </row>
    <row r="173" spans="1:25">
      <c r="A173" t="s">
        <v>259</v>
      </c>
      <c r="B173" t="s">
        <v>288</v>
      </c>
      <c r="C173" t="s">
        <v>141</v>
      </c>
      <c r="D173">
        <v>93</v>
      </c>
      <c r="E173" s="8">
        <v>93.25</v>
      </c>
      <c r="F173" s="8">
        <f t="shared" si="18"/>
        <v>24.92</v>
      </c>
      <c r="G173" s="9">
        <f t="shared" si="19"/>
        <v>0.51324237560192609</v>
      </c>
      <c r="H173" s="9">
        <f t="shared" si="20"/>
        <v>0.63362760834670939</v>
      </c>
      <c r="I173" s="8">
        <v>12.79</v>
      </c>
      <c r="J173" s="8">
        <v>3</v>
      </c>
      <c r="K173" s="8">
        <v>9.1300000000000008</v>
      </c>
      <c r="L173" s="8">
        <v>2</v>
      </c>
      <c r="M173" s="8">
        <v>26.92</v>
      </c>
      <c r="N173" s="6">
        <v>-44073.461000000003</v>
      </c>
      <c r="O173" s="6">
        <v>215168.63699999999</v>
      </c>
      <c r="P173" s="6">
        <v>8505.6740000000009</v>
      </c>
      <c r="Q173" s="6">
        <v>45111.476999999999</v>
      </c>
      <c r="R173" s="6">
        <v>260280.114</v>
      </c>
      <c r="S173" s="6">
        <v>216206.65299999999</v>
      </c>
      <c r="T173" s="6">
        <f t="shared" si="21"/>
        <v>2791.207656836461</v>
      </c>
      <c r="U173" s="6">
        <f t="shared" si="22"/>
        <v>2699.9939946380696</v>
      </c>
      <c r="V173" s="6">
        <f t="shared" si="23"/>
        <v>2227.3563431635389</v>
      </c>
      <c r="W173" s="6">
        <f t="shared" si="24"/>
        <v>2307.4384664879353</v>
      </c>
      <c r="X173" s="6">
        <f t="shared" si="25"/>
        <v>245.45399951255177</v>
      </c>
      <c r="Y173" s="6">
        <f t="shared" si="26"/>
        <v>202.48694028759445</v>
      </c>
    </row>
    <row r="174" spans="1:25">
      <c r="A174" s="12" t="s">
        <v>259</v>
      </c>
      <c r="B174" s="12" t="s">
        <v>288</v>
      </c>
      <c r="C174" s="12" t="s">
        <v>15</v>
      </c>
      <c r="D174" s="12">
        <v>118</v>
      </c>
      <c r="E174" s="13">
        <v>115.25</v>
      </c>
      <c r="F174" s="13">
        <f t="shared" si="18"/>
        <v>34.700000000000003</v>
      </c>
      <c r="G174" s="14">
        <f t="shared" si="19"/>
        <v>0.5789625360230547</v>
      </c>
      <c r="H174" s="14">
        <f t="shared" si="20"/>
        <v>0.78904899135446671</v>
      </c>
      <c r="I174" s="13">
        <v>20.09</v>
      </c>
      <c r="J174" s="13">
        <v>7.29</v>
      </c>
      <c r="K174" s="13">
        <v>7.32</v>
      </c>
      <c r="L174" s="13">
        <v>2.8</v>
      </c>
      <c r="M174" s="13">
        <v>37.5</v>
      </c>
      <c r="N174" s="15">
        <v>-28447.464</v>
      </c>
      <c r="O174" s="15">
        <v>164191.03200000001</v>
      </c>
      <c r="P174" s="15">
        <v>20425.021000000001</v>
      </c>
      <c r="Q174" s="15">
        <v>34777.648999999998</v>
      </c>
      <c r="R174" s="15">
        <v>198968.68100000001</v>
      </c>
      <c r="S174" s="15">
        <v>170521.217</v>
      </c>
      <c r="T174" s="15">
        <f t="shared" si="21"/>
        <v>1726.4093796095447</v>
      </c>
      <c r="U174" s="15">
        <f t="shared" si="22"/>
        <v>1549.185770065076</v>
      </c>
      <c r="V174" s="15">
        <f t="shared" si="23"/>
        <v>1302.3531106290673</v>
      </c>
      <c r="W174" s="15">
        <f t="shared" si="24"/>
        <v>1424.6510368763559</v>
      </c>
      <c r="X174" s="15">
        <f t="shared" si="25"/>
        <v>140.83507000591601</v>
      </c>
      <c r="Y174" s="15">
        <f t="shared" si="26"/>
        <v>118.39573732991521</v>
      </c>
    </row>
    <row r="175" spans="1:25">
      <c r="A175" t="s">
        <v>260</v>
      </c>
      <c r="B175" t="s">
        <v>288</v>
      </c>
      <c r="C175" t="s">
        <v>162</v>
      </c>
      <c r="D175">
        <v>126</v>
      </c>
      <c r="E175" s="8">
        <v>124.125</v>
      </c>
      <c r="F175" s="8">
        <f t="shared" si="18"/>
        <v>29.729999999999997</v>
      </c>
      <c r="G175" s="9">
        <f t="shared" si="19"/>
        <v>0.37403296333669694</v>
      </c>
      <c r="H175" s="9">
        <f t="shared" si="20"/>
        <v>0.59064917591658261</v>
      </c>
      <c r="I175" s="8">
        <v>11.12</v>
      </c>
      <c r="J175" s="8">
        <v>6.44</v>
      </c>
      <c r="K175" s="8">
        <v>12.17</v>
      </c>
      <c r="L175" s="8">
        <v>1.35</v>
      </c>
      <c r="M175" s="8">
        <v>31.08</v>
      </c>
      <c r="N175" s="6">
        <v>-82318.67</v>
      </c>
      <c r="O175" s="6">
        <v>267459.495</v>
      </c>
      <c r="P175" s="6">
        <v>44645.43</v>
      </c>
      <c r="Q175" s="6">
        <v>95898.119000000006</v>
      </c>
      <c r="R175" s="6">
        <v>363357.614</v>
      </c>
      <c r="S175" s="6">
        <v>281038.94400000002</v>
      </c>
      <c r="T175" s="6">
        <f t="shared" si="21"/>
        <v>2927.3523786505539</v>
      </c>
      <c r="U175" s="6">
        <f t="shared" si="22"/>
        <v>2567.6711701913396</v>
      </c>
      <c r="V175" s="6">
        <f t="shared" si="23"/>
        <v>1904.4794682779459</v>
      </c>
      <c r="W175" s="6">
        <f t="shared" si="24"/>
        <v>2154.7592749244714</v>
      </c>
      <c r="X175" s="6">
        <f t="shared" si="25"/>
        <v>233.42465183557633</v>
      </c>
      <c r="Y175" s="6">
        <f t="shared" si="26"/>
        <v>173.1344971161769</v>
      </c>
    </row>
    <row r="176" spans="1:25">
      <c r="A176" s="12" t="s">
        <v>260</v>
      </c>
      <c r="B176" s="12" t="s">
        <v>288</v>
      </c>
      <c r="C176" s="12" t="s">
        <v>155</v>
      </c>
      <c r="D176" s="12">
        <v>145</v>
      </c>
      <c r="E176" s="13">
        <v>145.25</v>
      </c>
      <c r="F176" s="13">
        <f t="shared" si="18"/>
        <v>34.380000000000003</v>
      </c>
      <c r="G176" s="14">
        <f t="shared" si="19"/>
        <v>0.40517742873763812</v>
      </c>
      <c r="H176" s="14">
        <f t="shared" si="20"/>
        <v>0.62536358347876664</v>
      </c>
      <c r="I176" s="13">
        <v>13.93</v>
      </c>
      <c r="J176" s="13">
        <v>7.57</v>
      </c>
      <c r="K176" s="13">
        <v>12.88</v>
      </c>
      <c r="L176" s="13">
        <v>3.44</v>
      </c>
      <c r="M176" s="13">
        <v>37.82</v>
      </c>
      <c r="N176" s="15">
        <v>-51132.77</v>
      </c>
      <c r="O176" s="15">
        <v>237081.005</v>
      </c>
      <c r="P176" s="15">
        <v>26883.878000000001</v>
      </c>
      <c r="Q176" s="15">
        <v>55575.355000000003</v>
      </c>
      <c r="R176" s="15">
        <v>292656.36</v>
      </c>
      <c r="S176" s="15">
        <v>241523.59</v>
      </c>
      <c r="T176" s="15">
        <f t="shared" si="21"/>
        <v>2014.8458519793458</v>
      </c>
      <c r="U176" s="15">
        <f t="shared" si="22"/>
        <v>1829.7589122203096</v>
      </c>
      <c r="V176" s="15">
        <f t="shared" si="23"/>
        <v>1477.7260722891567</v>
      </c>
      <c r="W176" s="15">
        <f t="shared" si="24"/>
        <v>1632.2272289156626</v>
      </c>
      <c r="X176" s="15">
        <f t="shared" si="25"/>
        <v>166.34171929275541</v>
      </c>
      <c r="Y176" s="15">
        <f t="shared" si="26"/>
        <v>134.33873384446881</v>
      </c>
    </row>
    <row r="177" spans="1:25">
      <c r="A177" t="s">
        <v>263</v>
      </c>
      <c r="B177" t="s">
        <v>289</v>
      </c>
      <c r="C177" t="s">
        <v>226</v>
      </c>
      <c r="D177">
        <v>3</v>
      </c>
      <c r="E177" s="8">
        <v>2.5</v>
      </c>
      <c r="F177" s="8">
        <f t="shared" si="18"/>
        <v>2</v>
      </c>
      <c r="G177" s="9">
        <f t="shared" si="19"/>
        <v>0</v>
      </c>
      <c r="H177" s="9">
        <f t="shared" si="20"/>
        <v>0.15</v>
      </c>
      <c r="I177" s="8">
        <v>0</v>
      </c>
      <c r="J177" s="8">
        <v>0.3</v>
      </c>
      <c r="K177" s="8">
        <v>1.7</v>
      </c>
      <c r="L177" s="8">
        <v>1</v>
      </c>
      <c r="M177" s="8">
        <v>3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f t="shared" si="21"/>
        <v>0</v>
      </c>
      <c r="U177" s="6">
        <f t="shared" si="22"/>
        <v>0</v>
      </c>
      <c r="V177" s="6">
        <f t="shared" si="23"/>
        <v>0</v>
      </c>
      <c r="W177" s="6">
        <f t="shared" si="24"/>
        <v>0</v>
      </c>
      <c r="X177" s="6">
        <f t="shared" si="25"/>
        <v>0</v>
      </c>
      <c r="Y177" s="6">
        <f t="shared" si="26"/>
        <v>0</v>
      </c>
    </row>
    <row r="178" spans="1:25">
      <c r="A178" s="12" t="s">
        <v>263</v>
      </c>
      <c r="B178" s="12" t="s">
        <v>289</v>
      </c>
      <c r="C178" s="12" t="s">
        <v>225</v>
      </c>
      <c r="D178" s="12">
        <v>19</v>
      </c>
      <c r="E178" s="13">
        <v>18.75</v>
      </c>
      <c r="F178" s="13">
        <f t="shared" si="18"/>
        <v>4.7</v>
      </c>
      <c r="G178" s="14">
        <f t="shared" si="19"/>
        <v>0</v>
      </c>
      <c r="H178" s="14">
        <f t="shared" si="20"/>
        <v>0.36170212765957444</v>
      </c>
      <c r="I178" s="13">
        <v>0</v>
      </c>
      <c r="J178" s="13">
        <v>1.7</v>
      </c>
      <c r="K178" s="13">
        <v>3</v>
      </c>
      <c r="L178" s="13">
        <v>0</v>
      </c>
      <c r="M178" s="13">
        <v>4.7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f t="shared" si="21"/>
        <v>0</v>
      </c>
      <c r="U178" s="15">
        <f t="shared" si="22"/>
        <v>0</v>
      </c>
      <c r="V178" s="15">
        <f t="shared" si="23"/>
        <v>0</v>
      </c>
      <c r="W178" s="15">
        <f t="shared" si="24"/>
        <v>0</v>
      </c>
      <c r="X178" s="15">
        <f t="shared" si="25"/>
        <v>0</v>
      </c>
      <c r="Y178" s="15">
        <f t="shared" si="26"/>
        <v>0</v>
      </c>
    </row>
    <row r="179" spans="1:25">
      <c r="A179" t="s">
        <v>260</v>
      </c>
      <c r="B179" t="s">
        <v>289</v>
      </c>
      <c r="C179" t="s">
        <v>86</v>
      </c>
      <c r="D179">
        <v>144</v>
      </c>
      <c r="E179" s="8">
        <v>138.5</v>
      </c>
      <c r="F179" s="8">
        <f t="shared" si="18"/>
        <v>36.090000000000003</v>
      </c>
      <c r="G179" s="9">
        <f t="shared" si="19"/>
        <v>0.22887226378498196</v>
      </c>
      <c r="H179" s="9">
        <f t="shared" si="20"/>
        <v>0.43114436131892481</v>
      </c>
      <c r="I179" s="8">
        <v>8.26</v>
      </c>
      <c r="J179" s="8">
        <v>7.3</v>
      </c>
      <c r="K179" s="8">
        <v>20.53</v>
      </c>
      <c r="L179" s="8">
        <v>0.25</v>
      </c>
      <c r="M179" s="8">
        <v>36.340000000000003</v>
      </c>
      <c r="N179" s="6">
        <v>-42880.603999999999</v>
      </c>
      <c r="O179" s="6">
        <v>371850.52600000001</v>
      </c>
      <c r="P179" s="6">
        <v>51044.362999999998</v>
      </c>
      <c r="Q179" s="6">
        <v>93278.81</v>
      </c>
      <c r="R179" s="6">
        <v>465129.33600000001</v>
      </c>
      <c r="S179" s="6">
        <v>422248.73200000002</v>
      </c>
      <c r="T179" s="6">
        <f t="shared" si="21"/>
        <v>3358.3345559566787</v>
      </c>
      <c r="U179" s="6">
        <f t="shared" si="22"/>
        <v>2989.7831985559565</v>
      </c>
      <c r="V179" s="6">
        <f t="shared" si="23"/>
        <v>2680.175949458484</v>
      </c>
      <c r="W179" s="6">
        <f t="shared" si="24"/>
        <v>2684.8413429602888</v>
      </c>
      <c r="X179" s="6">
        <f t="shared" si="25"/>
        <v>271.79847259599603</v>
      </c>
      <c r="Y179" s="6">
        <f t="shared" si="26"/>
        <v>243.65235904168037</v>
      </c>
    </row>
    <row r="180" spans="1:25">
      <c r="A180" s="12" t="s">
        <v>259</v>
      </c>
      <c r="B180" s="12" t="s">
        <v>290</v>
      </c>
      <c r="C180" s="12" t="s">
        <v>73</v>
      </c>
      <c r="D180" s="12">
        <v>103</v>
      </c>
      <c r="E180" s="13">
        <v>102.125</v>
      </c>
      <c r="F180" s="13">
        <f t="shared" si="18"/>
        <v>29.130000000000003</v>
      </c>
      <c r="G180" s="14">
        <f t="shared" si="19"/>
        <v>0.25780981805698588</v>
      </c>
      <c r="H180" s="14">
        <f t="shared" si="20"/>
        <v>0.50566426364572603</v>
      </c>
      <c r="I180" s="13">
        <v>7.51</v>
      </c>
      <c r="J180" s="13">
        <v>7.22</v>
      </c>
      <c r="K180" s="13">
        <v>14.4</v>
      </c>
      <c r="L180" s="13">
        <v>2.75</v>
      </c>
      <c r="M180" s="13">
        <v>31.88</v>
      </c>
      <c r="N180" s="15">
        <v>-49921.578999999998</v>
      </c>
      <c r="O180" s="15">
        <v>275119.50599999999</v>
      </c>
      <c r="P180" s="15">
        <v>56086.404000000002</v>
      </c>
      <c r="Q180" s="15">
        <v>98537.013999999996</v>
      </c>
      <c r="R180" s="15">
        <v>373656.52</v>
      </c>
      <c r="S180" s="15">
        <v>323734.94099999999</v>
      </c>
      <c r="T180" s="15">
        <f t="shared" si="21"/>
        <v>3658.8153733170138</v>
      </c>
      <c r="U180" s="15">
        <f t="shared" si="22"/>
        <v>3109.6216988984092</v>
      </c>
      <c r="V180" s="15">
        <f t="shared" si="23"/>
        <v>2620.7935079559365</v>
      </c>
      <c r="W180" s="15">
        <f t="shared" si="24"/>
        <v>2693.9486511627906</v>
      </c>
      <c r="X180" s="15">
        <f t="shared" si="25"/>
        <v>282.6928817180372</v>
      </c>
      <c r="Y180" s="15">
        <f t="shared" si="26"/>
        <v>238.25395526872151</v>
      </c>
    </row>
    <row r="181" spans="1:25">
      <c r="A181" t="s">
        <v>263</v>
      </c>
      <c r="B181" t="s">
        <v>291</v>
      </c>
      <c r="C181" t="s">
        <v>12</v>
      </c>
      <c r="D181">
        <v>13</v>
      </c>
      <c r="E181" s="8">
        <v>12.375</v>
      </c>
      <c r="F181" s="8">
        <f t="shared" si="18"/>
        <v>4.1899999999999995</v>
      </c>
      <c r="G181" s="9">
        <f t="shared" si="19"/>
        <v>0.47255369928400959</v>
      </c>
      <c r="H181" s="9">
        <f t="shared" si="20"/>
        <v>0.49642004773269699</v>
      </c>
      <c r="I181" s="8">
        <v>1.98</v>
      </c>
      <c r="J181" s="8">
        <v>0.1</v>
      </c>
      <c r="K181" s="8">
        <v>2.11</v>
      </c>
      <c r="L181" s="8">
        <v>0</v>
      </c>
      <c r="M181" s="8">
        <v>4.1900000000000004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f t="shared" si="21"/>
        <v>0</v>
      </c>
      <c r="U181" s="6">
        <f t="shared" si="22"/>
        <v>0</v>
      </c>
      <c r="V181" s="6">
        <f t="shared" si="23"/>
        <v>0</v>
      </c>
      <c r="W181" s="6">
        <f t="shared" si="24"/>
        <v>0</v>
      </c>
      <c r="X181" s="6">
        <f t="shared" si="25"/>
        <v>0</v>
      </c>
      <c r="Y181" s="6">
        <f t="shared" si="26"/>
        <v>0</v>
      </c>
    </row>
    <row r="182" spans="1:25">
      <c r="A182" s="12" t="s">
        <v>258</v>
      </c>
      <c r="B182" s="12" t="s">
        <v>291</v>
      </c>
      <c r="C182" s="12" t="s">
        <v>65</v>
      </c>
      <c r="D182" s="12">
        <v>81</v>
      </c>
      <c r="E182" s="13">
        <v>78.875</v>
      </c>
      <c r="F182" s="13">
        <f t="shared" si="18"/>
        <v>22.16</v>
      </c>
      <c r="G182" s="14">
        <f t="shared" si="19"/>
        <v>0.36281588447653423</v>
      </c>
      <c r="H182" s="14">
        <f t="shared" si="20"/>
        <v>0.4034296028880866</v>
      </c>
      <c r="I182" s="13">
        <v>8.0399999999999991</v>
      </c>
      <c r="J182" s="13">
        <v>0.9</v>
      </c>
      <c r="K182" s="13">
        <v>13.22</v>
      </c>
      <c r="L182" s="13">
        <v>1.95</v>
      </c>
      <c r="M182" s="13">
        <v>24.11</v>
      </c>
      <c r="N182" s="15">
        <v>-33559.944000000003</v>
      </c>
      <c r="O182" s="15">
        <v>231335.51699999999</v>
      </c>
      <c r="P182" s="15">
        <v>36858.815999999999</v>
      </c>
      <c r="Q182" s="15">
        <v>63884.381999999998</v>
      </c>
      <c r="R182" s="15">
        <v>295219.89899999998</v>
      </c>
      <c r="S182" s="15">
        <v>261659.95499999999</v>
      </c>
      <c r="T182" s="15">
        <f t="shared" si="21"/>
        <v>3742.8830301109347</v>
      </c>
      <c r="U182" s="15">
        <f t="shared" si="22"/>
        <v>3275.576329635499</v>
      </c>
      <c r="V182" s="15">
        <f t="shared" si="23"/>
        <v>2850.0936798732168</v>
      </c>
      <c r="W182" s="15">
        <f t="shared" si="24"/>
        <v>2932.938408874802</v>
      </c>
      <c r="X182" s="15">
        <f t="shared" si="25"/>
        <v>297.77966633049988</v>
      </c>
      <c r="Y182" s="15">
        <f t="shared" si="26"/>
        <v>259.0994254430197</v>
      </c>
    </row>
    <row r="183" spans="1:25">
      <c r="A183" t="s">
        <v>256</v>
      </c>
      <c r="B183" t="s">
        <v>292</v>
      </c>
      <c r="C183" t="s">
        <v>114</v>
      </c>
      <c r="D183">
        <v>60</v>
      </c>
      <c r="E183" s="8">
        <v>60.5</v>
      </c>
      <c r="F183" s="8">
        <f t="shared" si="18"/>
        <v>17.68</v>
      </c>
      <c r="G183" s="9">
        <f t="shared" si="19"/>
        <v>0.2330316742081448</v>
      </c>
      <c r="H183" s="9">
        <f t="shared" si="20"/>
        <v>0.43947963800904977</v>
      </c>
      <c r="I183" s="8">
        <v>4.12</v>
      </c>
      <c r="J183" s="8">
        <v>3.65</v>
      </c>
      <c r="K183" s="8">
        <v>9.91</v>
      </c>
      <c r="L183" s="8">
        <v>0.78</v>
      </c>
      <c r="M183" s="8">
        <v>18.46</v>
      </c>
      <c r="N183" s="6">
        <v>-21918.945</v>
      </c>
      <c r="O183" s="6">
        <v>146355.351</v>
      </c>
      <c r="P183" s="6">
        <v>15373.464</v>
      </c>
      <c r="Q183" s="6">
        <v>52582.65</v>
      </c>
      <c r="R183" s="6">
        <v>198938.00099999999</v>
      </c>
      <c r="S183" s="6">
        <v>177019.05600000001</v>
      </c>
      <c r="T183" s="6">
        <f t="shared" si="21"/>
        <v>3288.2314214876033</v>
      </c>
      <c r="U183" s="6">
        <f t="shared" si="22"/>
        <v>3034.1245785123965</v>
      </c>
      <c r="V183" s="6">
        <f t="shared" si="23"/>
        <v>2671.827966942149</v>
      </c>
      <c r="W183" s="6">
        <f t="shared" si="24"/>
        <v>2419.0967107438014</v>
      </c>
      <c r="X183" s="6">
        <f t="shared" si="25"/>
        <v>275.82950713749057</v>
      </c>
      <c r="Y183" s="6">
        <f t="shared" si="26"/>
        <v>242.89345154019537</v>
      </c>
    </row>
    <row r="184" spans="1:25">
      <c r="A184" s="12" t="s">
        <v>256</v>
      </c>
      <c r="B184" s="12" t="s">
        <v>293</v>
      </c>
      <c r="C184" s="12" t="s">
        <v>26</v>
      </c>
      <c r="D184" s="12">
        <v>59</v>
      </c>
      <c r="E184" s="13">
        <v>57.125</v>
      </c>
      <c r="F184" s="13">
        <f t="shared" si="18"/>
        <v>16.46</v>
      </c>
      <c r="G184" s="14">
        <f t="shared" si="19"/>
        <v>0.48967193195625758</v>
      </c>
      <c r="H184" s="14">
        <f t="shared" si="20"/>
        <v>0.55224787363304984</v>
      </c>
      <c r="I184" s="13">
        <v>8.06</v>
      </c>
      <c r="J184" s="13">
        <v>1.03</v>
      </c>
      <c r="K184" s="13">
        <v>7.37</v>
      </c>
      <c r="L184" s="13">
        <v>1.6</v>
      </c>
      <c r="M184" s="13">
        <v>18.059999999999999</v>
      </c>
      <c r="N184" s="15">
        <v>-25362.685000000001</v>
      </c>
      <c r="O184" s="15">
        <v>146586.91899999999</v>
      </c>
      <c r="P184" s="15">
        <v>19767.78</v>
      </c>
      <c r="Q184" s="15">
        <v>44177.491999999998</v>
      </c>
      <c r="R184" s="15">
        <v>190764.41099999999</v>
      </c>
      <c r="S184" s="15">
        <v>165401.726</v>
      </c>
      <c r="T184" s="15">
        <f t="shared" si="21"/>
        <v>3339.4207614879647</v>
      </c>
      <c r="U184" s="15">
        <f t="shared" si="22"/>
        <v>2993.3764726477025</v>
      </c>
      <c r="V184" s="15">
        <f t="shared" si="23"/>
        <v>2549.3907396061268</v>
      </c>
      <c r="W184" s="15">
        <f t="shared" si="24"/>
        <v>2566.0729803063455</v>
      </c>
      <c r="X184" s="15">
        <f t="shared" si="25"/>
        <v>272.12513387706389</v>
      </c>
      <c r="Y184" s="15">
        <f t="shared" si="26"/>
        <v>231.76279450964788</v>
      </c>
    </row>
    <row r="185" spans="1:25">
      <c r="A185" t="s">
        <v>256</v>
      </c>
      <c r="B185" t="s">
        <v>294</v>
      </c>
      <c r="C185" t="s">
        <v>24</v>
      </c>
      <c r="D185">
        <v>35</v>
      </c>
      <c r="E185" s="8">
        <v>35.25</v>
      </c>
      <c r="F185" s="8">
        <f t="shared" si="18"/>
        <v>10.130000000000001</v>
      </c>
      <c r="G185" s="9">
        <f t="shared" si="19"/>
        <v>0.19743336623889435</v>
      </c>
      <c r="H185" s="9">
        <f t="shared" si="20"/>
        <v>0.35044422507403744</v>
      </c>
      <c r="I185" s="8">
        <v>2</v>
      </c>
      <c r="J185" s="8">
        <v>1.55</v>
      </c>
      <c r="K185" s="8">
        <v>6.58</v>
      </c>
      <c r="L185" s="8">
        <v>0</v>
      </c>
      <c r="M185" s="8">
        <v>10.130000000000001</v>
      </c>
      <c r="N185" s="6">
        <v>-11307.001</v>
      </c>
      <c r="O185" s="6">
        <v>95448.214999999997</v>
      </c>
      <c r="P185" s="6">
        <v>11843.099</v>
      </c>
      <c r="Q185" s="6">
        <v>23275.507000000001</v>
      </c>
      <c r="R185" s="6">
        <v>118723.72199999999</v>
      </c>
      <c r="S185" s="6">
        <v>107416.72100000001</v>
      </c>
      <c r="T185" s="6">
        <f t="shared" si="21"/>
        <v>3368.0488510638297</v>
      </c>
      <c r="U185" s="6">
        <f t="shared" si="22"/>
        <v>3032.0744113475175</v>
      </c>
      <c r="V185" s="6">
        <f t="shared" si="23"/>
        <v>2711.308425531915</v>
      </c>
      <c r="W185" s="6">
        <f t="shared" si="24"/>
        <v>2707.7507801418437</v>
      </c>
      <c r="X185" s="6">
        <f t="shared" si="25"/>
        <v>275.64312830431976</v>
      </c>
      <c r="Y185" s="6">
        <f t="shared" si="26"/>
        <v>246.48258413926499</v>
      </c>
    </row>
    <row r="186" spans="1:25">
      <c r="A186" s="12" t="s">
        <v>263</v>
      </c>
      <c r="B186" s="12" t="s">
        <v>295</v>
      </c>
      <c r="C186" s="12" t="s">
        <v>142</v>
      </c>
      <c r="D186" s="12">
        <v>15</v>
      </c>
      <c r="E186" s="13">
        <v>13.625</v>
      </c>
      <c r="F186" s="13">
        <f t="shared" si="18"/>
        <v>3.93</v>
      </c>
      <c r="G186" s="14">
        <f t="shared" si="19"/>
        <v>0.38167938931297707</v>
      </c>
      <c r="H186" s="14">
        <f t="shared" si="20"/>
        <v>0.61832061068702293</v>
      </c>
      <c r="I186" s="13">
        <v>1.5</v>
      </c>
      <c r="J186" s="13">
        <v>0.93</v>
      </c>
      <c r="K186" s="13">
        <v>1.5</v>
      </c>
      <c r="L186" s="13">
        <v>0.25</v>
      </c>
      <c r="M186" s="13">
        <v>4.18</v>
      </c>
      <c r="N186" s="15">
        <v>-5129.1239999999998</v>
      </c>
      <c r="O186" s="15">
        <v>52480.915000000001</v>
      </c>
      <c r="P186" s="15">
        <v>5967</v>
      </c>
      <c r="Q186" s="15">
        <v>13972.647000000001</v>
      </c>
      <c r="R186" s="15">
        <v>66453.562000000005</v>
      </c>
      <c r="S186" s="15">
        <v>61324.438000000002</v>
      </c>
      <c r="T186" s="15">
        <f t="shared" si="21"/>
        <v>4877.3256513761471</v>
      </c>
      <c r="U186" s="15">
        <f t="shared" si="22"/>
        <v>4439.3806972477068</v>
      </c>
      <c r="V186" s="15">
        <f t="shared" si="23"/>
        <v>4062.9312293577982</v>
      </c>
      <c r="W186" s="15">
        <f t="shared" si="24"/>
        <v>3851.810275229358</v>
      </c>
      <c r="X186" s="15">
        <f t="shared" si="25"/>
        <v>403.58006338615519</v>
      </c>
      <c r="Y186" s="15">
        <f t="shared" si="26"/>
        <v>369.35738448707258</v>
      </c>
    </row>
    <row r="187" spans="1:25">
      <c r="A187" t="s">
        <v>263</v>
      </c>
      <c r="B187" t="s">
        <v>296</v>
      </c>
      <c r="C187" t="s">
        <v>223</v>
      </c>
      <c r="D187">
        <v>15</v>
      </c>
      <c r="E187" s="8">
        <v>14</v>
      </c>
      <c r="F187" s="8">
        <f t="shared" si="18"/>
        <v>5.1099999999999994</v>
      </c>
      <c r="G187" s="9">
        <f t="shared" si="19"/>
        <v>0.34246575342465757</v>
      </c>
      <c r="H187" s="9">
        <f t="shared" si="20"/>
        <v>0.81604696673189836</v>
      </c>
      <c r="I187" s="8">
        <v>1.75</v>
      </c>
      <c r="J187" s="8">
        <v>2.42</v>
      </c>
      <c r="K187" s="8">
        <v>0.94</v>
      </c>
      <c r="L187" s="8">
        <v>0</v>
      </c>
      <c r="M187" s="8">
        <v>5.1100000000000003</v>
      </c>
      <c r="N187" s="6">
        <v>-4380.1559999999999</v>
      </c>
      <c r="O187" s="6">
        <v>55581.303</v>
      </c>
      <c r="P187" s="6">
        <v>16888.734</v>
      </c>
      <c r="Q187" s="6">
        <v>19235.599999999999</v>
      </c>
      <c r="R187" s="6">
        <v>74816.903000000006</v>
      </c>
      <c r="S187" s="6">
        <v>70436.747000000003</v>
      </c>
      <c r="T187" s="6">
        <f t="shared" si="21"/>
        <v>5344.0645000000004</v>
      </c>
      <c r="U187" s="6">
        <f t="shared" si="22"/>
        <v>4137.7263571428575</v>
      </c>
      <c r="V187" s="6">
        <f t="shared" si="23"/>
        <v>3824.8580714285717</v>
      </c>
      <c r="W187" s="6">
        <f t="shared" si="24"/>
        <v>3970.0930714285714</v>
      </c>
      <c r="X187" s="6">
        <f t="shared" si="25"/>
        <v>376.15694155844159</v>
      </c>
      <c r="Y187" s="6">
        <f t="shared" si="26"/>
        <v>347.71437012987013</v>
      </c>
    </row>
    <row r="188" spans="1:25">
      <c r="A188" s="12" t="s">
        <v>263</v>
      </c>
      <c r="B188" s="12" t="s">
        <v>297</v>
      </c>
      <c r="C188" s="12" t="s">
        <v>13</v>
      </c>
      <c r="D188" s="12">
        <v>7</v>
      </c>
      <c r="E188" s="13">
        <v>6.125</v>
      </c>
      <c r="F188" s="13">
        <f t="shared" si="18"/>
        <v>2.42</v>
      </c>
      <c r="G188" s="14">
        <f t="shared" si="19"/>
        <v>0.49586776859504134</v>
      </c>
      <c r="H188" s="14">
        <f t="shared" si="20"/>
        <v>0.95867768595041336</v>
      </c>
      <c r="I188" s="13">
        <v>1.2</v>
      </c>
      <c r="J188" s="13">
        <v>1.1200000000000001</v>
      </c>
      <c r="K188" s="13">
        <v>0.1</v>
      </c>
      <c r="L188" s="13">
        <v>0</v>
      </c>
      <c r="M188" s="13">
        <v>2.42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f t="shared" si="21"/>
        <v>0</v>
      </c>
      <c r="U188" s="15">
        <f t="shared" si="22"/>
        <v>0</v>
      </c>
      <c r="V188" s="15">
        <f t="shared" si="23"/>
        <v>0</v>
      </c>
      <c r="W188" s="15">
        <f t="shared" si="24"/>
        <v>0</v>
      </c>
      <c r="X188" s="15">
        <f t="shared" si="25"/>
        <v>0</v>
      </c>
      <c r="Y188" s="15">
        <f t="shared" si="26"/>
        <v>0</v>
      </c>
    </row>
    <row r="189" spans="1:25">
      <c r="A189" t="s">
        <v>263</v>
      </c>
      <c r="B189" t="s">
        <v>297</v>
      </c>
      <c r="C189" t="s">
        <v>200</v>
      </c>
      <c r="D189">
        <v>25</v>
      </c>
      <c r="E189" s="8">
        <v>23.75</v>
      </c>
      <c r="F189" s="8">
        <f t="shared" si="18"/>
        <v>8.7899999999999991</v>
      </c>
      <c r="G189" s="9">
        <f t="shared" si="19"/>
        <v>0.22753128555176338</v>
      </c>
      <c r="H189" s="9">
        <f t="shared" si="20"/>
        <v>0.52559726962457343</v>
      </c>
      <c r="I189" s="8">
        <v>2</v>
      </c>
      <c r="J189" s="8">
        <v>2.62</v>
      </c>
      <c r="K189" s="8">
        <v>4.17</v>
      </c>
      <c r="L189" s="8">
        <v>1.61</v>
      </c>
      <c r="M189" s="8">
        <v>10.4</v>
      </c>
      <c r="N189" s="6">
        <v>-7519.4319999999998</v>
      </c>
      <c r="O189" s="6">
        <v>124255.2</v>
      </c>
      <c r="P189" s="6">
        <v>11019.661</v>
      </c>
      <c r="Q189" s="6">
        <v>14857.614</v>
      </c>
      <c r="R189" s="6">
        <v>139112.81400000001</v>
      </c>
      <c r="S189" s="6">
        <v>131593.38200000001</v>
      </c>
      <c r="T189" s="6">
        <f t="shared" si="21"/>
        <v>5857.3816421052634</v>
      </c>
      <c r="U189" s="6">
        <f t="shared" si="22"/>
        <v>5393.3959157894742</v>
      </c>
      <c r="V189" s="6">
        <f t="shared" si="23"/>
        <v>5076.7882526315798</v>
      </c>
      <c r="W189" s="6">
        <f t="shared" si="24"/>
        <v>5231.797894736842</v>
      </c>
      <c r="X189" s="6">
        <f t="shared" si="25"/>
        <v>490.30871961722494</v>
      </c>
      <c r="Y189" s="6">
        <f t="shared" si="26"/>
        <v>461.52620478468907</v>
      </c>
    </row>
    <row r="190" spans="1:25">
      <c r="A190" s="12" t="s">
        <v>263</v>
      </c>
      <c r="B190" s="12" t="s">
        <v>298</v>
      </c>
      <c r="C190" s="12" t="s">
        <v>47</v>
      </c>
      <c r="D190" s="12">
        <v>19</v>
      </c>
      <c r="E190" s="13">
        <v>17.125</v>
      </c>
      <c r="F190" s="13">
        <f t="shared" si="18"/>
        <v>6.5600000000000005</v>
      </c>
      <c r="G190" s="14">
        <f t="shared" si="19"/>
        <v>0.23780487804878048</v>
      </c>
      <c r="H190" s="14">
        <f t="shared" si="20"/>
        <v>0.39024390243902435</v>
      </c>
      <c r="I190" s="13">
        <v>1.56</v>
      </c>
      <c r="J190" s="13">
        <v>1</v>
      </c>
      <c r="K190" s="13">
        <v>4</v>
      </c>
      <c r="L190" s="13">
        <v>1</v>
      </c>
      <c r="M190" s="13">
        <v>7.56</v>
      </c>
      <c r="N190" s="15">
        <v>-22641.865000000002</v>
      </c>
      <c r="O190" s="15">
        <v>60425.258999999998</v>
      </c>
      <c r="P190" s="15">
        <v>30059.303</v>
      </c>
      <c r="Q190" s="15">
        <v>38330.472999999998</v>
      </c>
      <c r="R190" s="15">
        <v>98755.732000000004</v>
      </c>
      <c r="S190" s="15">
        <v>76113.866999999998</v>
      </c>
      <c r="T190" s="15">
        <f t="shared" si="21"/>
        <v>5766.7580729927013</v>
      </c>
      <c r="U190" s="15">
        <f t="shared" si="22"/>
        <v>4011.4703065693434</v>
      </c>
      <c r="V190" s="15">
        <f t="shared" si="23"/>
        <v>2689.317605839416</v>
      </c>
      <c r="W190" s="15">
        <f t="shared" si="24"/>
        <v>3528.4822773722626</v>
      </c>
      <c r="X190" s="15">
        <f t="shared" si="25"/>
        <v>364.67911877903123</v>
      </c>
      <c r="Y190" s="15">
        <f t="shared" si="26"/>
        <v>244.48341871267419</v>
      </c>
    </row>
    <row r="191" spans="1:25">
      <c r="A191" t="s">
        <v>263</v>
      </c>
      <c r="B191" t="s">
        <v>299</v>
      </c>
      <c r="C191" t="s">
        <v>57</v>
      </c>
      <c r="D191">
        <v>24</v>
      </c>
      <c r="E191" s="8">
        <v>23.375</v>
      </c>
      <c r="F191" s="8">
        <f t="shared" si="18"/>
        <v>7.48</v>
      </c>
      <c r="G191" s="9">
        <f t="shared" si="19"/>
        <v>0.11764705882352941</v>
      </c>
      <c r="H191" s="9">
        <f t="shared" si="20"/>
        <v>0.30614973262032086</v>
      </c>
      <c r="I191" s="8">
        <v>0.88</v>
      </c>
      <c r="J191" s="8">
        <v>1.41</v>
      </c>
      <c r="K191" s="8">
        <v>5.19</v>
      </c>
      <c r="L191" s="8">
        <v>0</v>
      </c>
      <c r="M191" s="8">
        <v>7.48</v>
      </c>
      <c r="N191" s="6">
        <v>-6176.2079999999996</v>
      </c>
      <c r="O191" s="6">
        <v>55178.108999999997</v>
      </c>
      <c r="P191" s="6">
        <v>3482.538</v>
      </c>
      <c r="Q191" s="6">
        <v>8002.9290000000001</v>
      </c>
      <c r="R191" s="6">
        <v>63181.038</v>
      </c>
      <c r="S191" s="6">
        <v>57004.83</v>
      </c>
      <c r="T191" s="6">
        <f t="shared" si="21"/>
        <v>2702.9321069518719</v>
      </c>
      <c r="U191" s="6">
        <f t="shared" si="22"/>
        <v>2553.9465240641712</v>
      </c>
      <c r="V191" s="6">
        <f t="shared" si="23"/>
        <v>2289.7237219251338</v>
      </c>
      <c r="W191" s="6">
        <f t="shared" si="24"/>
        <v>2360.5608128342246</v>
      </c>
      <c r="X191" s="6">
        <f t="shared" si="25"/>
        <v>232.17695673310646</v>
      </c>
      <c r="Y191" s="6">
        <f t="shared" si="26"/>
        <v>208.15670199319399</v>
      </c>
    </row>
    <row r="192" spans="1:25">
      <c r="A192" s="12" t="s">
        <v>256</v>
      </c>
      <c r="B192" s="12" t="s">
        <v>299</v>
      </c>
      <c r="C192" s="12" t="s">
        <v>127</v>
      </c>
      <c r="D192" s="12">
        <v>36</v>
      </c>
      <c r="E192" s="13">
        <v>33</v>
      </c>
      <c r="F192" s="13">
        <f t="shared" si="18"/>
        <v>8.98</v>
      </c>
      <c r="G192" s="14">
        <f t="shared" si="19"/>
        <v>0.31403118040089084</v>
      </c>
      <c r="H192" s="14">
        <f t="shared" si="20"/>
        <v>0.53674832962138086</v>
      </c>
      <c r="I192" s="13">
        <v>2.82</v>
      </c>
      <c r="J192" s="13">
        <v>2</v>
      </c>
      <c r="K192" s="13">
        <v>4.16</v>
      </c>
      <c r="L192" s="13">
        <v>0</v>
      </c>
      <c r="M192" s="13">
        <v>8.98</v>
      </c>
      <c r="N192" s="15">
        <v>-12312.734</v>
      </c>
      <c r="O192" s="15">
        <v>95914.660999999993</v>
      </c>
      <c r="P192" s="15">
        <v>27139.392</v>
      </c>
      <c r="Q192" s="15">
        <v>50890.873</v>
      </c>
      <c r="R192" s="15">
        <v>146805.53400000001</v>
      </c>
      <c r="S192" s="15">
        <v>134492.79999999999</v>
      </c>
      <c r="T192" s="15">
        <f t="shared" si="21"/>
        <v>4448.6525454545463</v>
      </c>
      <c r="U192" s="15">
        <f t="shared" si="22"/>
        <v>3626.2467272727281</v>
      </c>
      <c r="V192" s="15">
        <f t="shared" si="23"/>
        <v>3253.1335757575757</v>
      </c>
      <c r="W192" s="15">
        <f t="shared" si="24"/>
        <v>2906.5048787878786</v>
      </c>
      <c r="X192" s="15">
        <f t="shared" si="25"/>
        <v>329.65879338842984</v>
      </c>
      <c r="Y192" s="15">
        <f t="shared" si="26"/>
        <v>295.73941597796141</v>
      </c>
    </row>
    <row r="193" spans="1:25">
      <c r="A193" t="s">
        <v>258</v>
      </c>
      <c r="B193" t="s">
        <v>299</v>
      </c>
      <c r="C193" t="s">
        <v>62</v>
      </c>
      <c r="D193">
        <v>61</v>
      </c>
      <c r="E193" s="8">
        <v>61.875</v>
      </c>
      <c r="F193" s="8">
        <f t="shared" si="18"/>
        <v>16.049999999999997</v>
      </c>
      <c r="G193" s="9">
        <f t="shared" si="19"/>
        <v>0.12461059190031155</v>
      </c>
      <c r="H193" s="9">
        <f t="shared" si="20"/>
        <v>0.21495327102803743</v>
      </c>
      <c r="I193" s="8">
        <v>2</v>
      </c>
      <c r="J193" s="8">
        <v>1.45</v>
      </c>
      <c r="K193" s="8">
        <v>12.6</v>
      </c>
      <c r="L193" s="8">
        <v>1.43</v>
      </c>
      <c r="M193" s="8">
        <v>17.48</v>
      </c>
      <c r="N193" s="6">
        <v>-22603.89</v>
      </c>
      <c r="O193" s="6">
        <v>167885.05499999999</v>
      </c>
      <c r="P193" s="6">
        <v>25528.824000000001</v>
      </c>
      <c r="Q193" s="6">
        <v>48477.9</v>
      </c>
      <c r="R193" s="6">
        <v>216362.95499999999</v>
      </c>
      <c r="S193" s="6">
        <v>193759.065</v>
      </c>
      <c r="T193" s="6">
        <f t="shared" si="21"/>
        <v>3496.7750303030302</v>
      </c>
      <c r="U193" s="6">
        <f t="shared" si="22"/>
        <v>3084.1879757575757</v>
      </c>
      <c r="V193" s="6">
        <f t="shared" si="23"/>
        <v>2718.872581818182</v>
      </c>
      <c r="W193" s="6">
        <f t="shared" si="24"/>
        <v>2713.2938181818181</v>
      </c>
      <c r="X193" s="6">
        <f t="shared" si="25"/>
        <v>280.3807250688705</v>
      </c>
      <c r="Y193" s="6">
        <f t="shared" si="26"/>
        <v>247.17023471074381</v>
      </c>
    </row>
    <row r="194" spans="1:25">
      <c r="A194" s="12" t="s">
        <v>258</v>
      </c>
      <c r="B194" s="12" t="s">
        <v>299</v>
      </c>
      <c r="C194" s="12" t="s">
        <v>69</v>
      </c>
      <c r="D194" s="12">
        <v>76</v>
      </c>
      <c r="E194" s="13">
        <v>77.25</v>
      </c>
      <c r="F194" s="13">
        <f t="shared" si="18"/>
        <v>21.3</v>
      </c>
      <c r="G194" s="14">
        <f t="shared" si="19"/>
        <v>0.25821596244131456</v>
      </c>
      <c r="H194" s="14">
        <f t="shared" si="20"/>
        <v>0.43661971830985918</v>
      </c>
      <c r="I194" s="13">
        <v>5.5</v>
      </c>
      <c r="J194" s="13">
        <v>3.8</v>
      </c>
      <c r="K194" s="13">
        <v>12</v>
      </c>
      <c r="L194" s="13">
        <v>2.4700000000000002</v>
      </c>
      <c r="M194" s="13">
        <v>23.77</v>
      </c>
      <c r="N194" s="15">
        <v>-28561.035</v>
      </c>
      <c r="O194" s="15">
        <v>229657.04</v>
      </c>
      <c r="P194" s="15">
        <v>46076.196000000004</v>
      </c>
      <c r="Q194" s="15">
        <v>77294.012000000002</v>
      </c>
      <c r="R194" s="15">
        <v>306951.05200000003</v>
      </c>
      <c r="S194" s="15">
        <v>278390.01699999999</v>
      </c>
      <c r="T194" s="15">
        <f t="shared" si="21"/>
        <v>3973.4764012944988</v>
      </c>
      <c r="U194" s="15">
        <f t="shared" si="22"/>
        <v>3377.0207896440133</v>
      </c>
      <c r="V194" s="15">
        <f t="shared" si="23"/>
        <v>3007.298653721683</v>
      </c>
      <c r="W194" s="15">
        <f t="shared" si="24"/>
        <v>2972.9066666666668</v>
      </c>
      <c r="X194" s="15">
        <f t="shared" si="25"/>
        <v>307.00188996763757</v>
      </c>
      <c r="Y194" s="15">
        <f t="shared" si="26"/>
        <v>273.39078670197119</v>
      </c>
    </row>
    <row r="195" spans="1:25">
      <c r="A195" t="s">
        <v>258</v>
      </c>
      <c r="B195" t="s">
        <v>299</v>
      </c>
      <c r="C195" t="s">
        <v>157</v>
      </c>
      <c r="D195">
        <v>86</v>
      </c>
      <c r="E195" s="8">
        <v>86.375</v>
      </c>
      <c r="F195" s="8">
        <f t="shared" si="18"/>
        <v>20.6</v>
      </c>
      <c r="G195" s="9">
        <f t="shared" si="19"/>
        <v>0.28398058252427183</v>
      </c>
      <c r="H195" s="9">
        <f t="shared" si="20"/>
        <v>0.41747572815533979</v>
      </c>
      <c r="I195" s="8">
        <v>5.85</v>
      </c>
      <c r="J195" s="8">
        <v>2.75</v>
      </c>
      <c r="K195" s="8">
        <v>12</v>
      </c>
      <c r="L195" s="8">
        <v>1.75</v>
      </c>
      <c r="M195" s="8">
        <v>22.35</v>
      </c>
      <c r="N195" s="6">
        <v>-31542.931</v>
      </c>
      <c r="O195" s="6">
        <v>226015.59099999999</v>
      </c>
      <c r="P195" s="6">
        <v>53337.696000000004</v>
      </c>
      <c r="Q195" s="6">
        <v>87292.84</v>
      </c>
      <c r="R195" s="6">
        <v>313308.43099999998</v>
      </c>
      <c r="S195" s="6">
        <v>281765.5</v>
      </c>
      <c r="T195" s="6">
        <f t="shared" si="21"/>
        <v>3627.3045557163528</v>
      </c>
      <c r="U195" s="6">
        <f t="shared" si="22"/>
        <v>3009.7914327062226</v>
      </c>
      <c r="V195" s="6">
        <f t="shared" si="23"/>
        <v>2644.6055455861069</v>
      </c>
      <c r="W195" s="6">
        <f t="shared" si="24"/>
        <v>2616.6783328509405</v>
      </c>
      <c r="X195" s="6">
        <f t="shared" si="25"/>
        <v>273.61740297329294</v>
      </c>
      <c r="Y195" s="6">
        <f t="shared" si="26"/>
        <v>240.41868596237336</v>
      </c>
    </row>
    <row r="196" spans="1:25">
      <c r="A196" s="12" t="s">
        <v>263</v>
      </c>
      <c r="B196" s="12" t="s">
        <v>300</v>
      </c>
      <c r="C196" s="12" t="s">
        <v>61</v>
      </c>
      <c r="D196" s="12">
        <v>6</v>
      </c>
      <c r="E196" s="13">
        <v>4.125</v>
      </c>
      <c r="F196" s="13">
        <f t="shared" si="18"/>
        <v>2.2400000000000002</v>
      </c>
      <c r="G196" s="14">
        <f t="shared" si="19"/>
        <v>0</v>
      </c>
      <c r="H196" s="14">
        <f t="shared" si="20"/>
        <v>0.40625</v>
      </c>
      <c r="I196" s="13">
        <v>0</v>
      </c>
      <c r="J196" s="13">
        <v>0.91</v>
      </c>
      <c r="K196" s="13">
        <v>1.33</v>
      </c>
      <c r="L196" s="13">
        <v>0</v>
      </c>
      <c r="M196" s="13">
        <v>2.2400000000000002</v>
      </c>
      <c r="N196" s="15">
        <v>0</v>
      </c>
      <c r="O196" s="15">
        <v>6350.2759999999998</v>
      </c>
      <c r="P196" s="15">
        <v>0</v>
      </c>
      <c r="Q196" s="15">
        <v>87.861000000000004</v>
      </c>
      <c r="R196" s="15">
        <v>6438.1369999999997</v>
      </c>
      <c r="S196" s="15">
        <v>6438.1369999999997</v>
      </c>
      <c r="T196" s="15">
        <f t="shared" si="21"/>
        <v>1560.7604848484848</v>
      </c>
      <c r="U196" s="15">
        <f t="shared" si="22"/>
        <v>1560.7604848484848</v>
      </c>
      <c r="V196" s="15">
        <f t="shared" si="23"/>
        <v>1560.7604848484848</v>
      </c>
      <c r="W196" s="15">
        <f t="shared" si="24"/>
        <v>1539.4608484848484</v>
      </c>
      <c r="X196" s="15">
        <f t="shared" si="25"/>
        <v>141.8873168044077</v>
      </c>
      <c r="Y196" s="15">
        <f t="shared" si="26"/>
        <v>141.8873168044077</v>
      </c>
    </row>
    <row r="197" spans="1:25">
      <c r="A197" t="s">
        <v>263</v>
      </c>
      <c r="B197" t="s">
        <v>300</v>
      </c>
      <c r="C197" t="s">
        <v>51</v>
      </c>
      <c r="D197">
        <v>28</v>
      </c>
      <c r="E197" s="8">
        <v>26.75</v>
      </c>
      <c r="F197" s="8">
        <f t="shared" si="18"/>
        <v>9.08</v>
      </c>
      <c r="G197" s="9">
        <f t="shared" si="19"/>
        <v>0.33039647577092512</v>
      </c>
      <c r="H197" s="9">
        <f t="shared" si="20"/>
        <v>0.41519823788546256</v>
      </c>
      <c r="I197" s="8">
        <v>3</v>
      </c>
      <c r="J197" s="8">
        <v>0.77</v>
      </c>
      <c r="K197" s="8">
        <v>5.31</v>
      </c>
      <c r="L197" s="8">
        <v>1</v>
      </c>
      <c r="M197" s="8">
        <v>10.08</v>
      </c>
      <c r="N197" s="6">
        <v>-11847.316999999999</v>
      </c>
      <c r="O197" s="6">
        <v>91246.907000000007</v>
      </c>
      <c r="P197" s="6">
        <v>10220.592000000001</v>
      </c>
      <c r="Q197" s="6">
        <v>19964.113000000001</v>
      </c>
      <c r="R197" s="6">
        <v>111211.02</v>
      </c>
      <c r="S197" s="6">
        <v>99363.702999999994</v>
      </c>
      <c r="T197" s="6">
        <f t="shared" si="21"/>
        <v>4157.4213084112153</v>
      </c>
      <c r="U197" s="6">
        <f t="shared" si="22"/>
        <v>3775.3431028037385</v>
      </c>
      <c r="V197" s="6">
        <f t="shared" si="23"/>
        <v>3332.4527476635512</v>
      </c>
      <c r="W197" s="6">
        <f t="shared" si="24"/>
        <v>3411.0993271028042</v>
      </c>
      <c r="X197" s="6">
        <f t="shared" si="25"/>
        <v>343.21300934579443</v>
      </c>
      <c r="Y197" s="6">
        <f t="shared" si="26"/>
        <v>302.95024978759557</v>
      </c>
    </row>
    <row r="198" spans="1:25">
      <c r="A198" s="12" t="s">
        <v>263</v>
      </c>
      <c r="B198" s="12" t="s">
        <v>300</v>
      </c>
      <c r="C198" s="12" t="s">
        <v>188</v>
      </c>
      <c r="D198" s="12">
        <v>29</v>
      </c>
      <c r="E198" s="13">
        <v>27.5</v>
      </c>
      <c r="F198" s="13">
        <f t="shared" si="18"/>
        <v>10.48</v>
      </c>
      <c r="G198" s="14">
        <f t="shared" si="19"/>
        <v>0.3645038167938931</v>
      </c>
      <c r="H198" s="14">
        <f t="shared" si="20"/>
        <v>0.45992366412213742</v>
      </c>
      <c r="I198" s="13">
        <v>3.82</v>
      </c>
      <c r="J198" s="13">
        <v>1</v>
      </c>
      <c r="K198" s="13">
        <v>5.66</v>
      </c>
      <c r="L198" s="13">
        <v>1</v>
      </c>
      <c r="M198" s="13">
        <v>11.48</v>
      </c>
      <c r="N198" s="15">
        <v>-9862.5229999999992</v>
      </c>
      <c r="O198" s="15">
        <v>89341.622000000003</v>
      </c>
      <c r="P198" s="15">
        <v>7590.0839999999998</v>
      </c>
      <c r="Q198" s="15">
        <v>14908.853999999999</v>
      </c>
      <c r="R198" s="15">
        <v>104250.476</v>
      </c>
      <c r="S198" s="15">
        <v>94387.952999999994</v>
      </c>
      <c r="T198" s="15">
        <f t="shared" si="21"/>
        <v>3790.9263999999998</v>
      </c>
      <c r="U198" s="15">
        <f t="shared" si="22"/>
        <v>3514.9233454545451</v>
      </c>
      <c r="V198" s="15">
        <f t="shared" si="23"/>
        <v>3156.286145454545</v>
      </c>
      <c r="W198" s="15">
        <f t="shared" si="24"/>
        <v>3248.7862545454545</v>
      </c>
      <c r="X198" s="15">
        <f t="shared" si="25"/>
        <v>319.53848595041319</v>
      </c>
      <c r="Y198" s="15">
        <f t="shared" si="26"/>
        <v>286.93510413223134</v>
      </c>
    </row>
    <row r="199" spans="1:25">
      <c r="A199" t="s">
        <v>263</v>
      </c>
      <c r="B199" t="s">
        <v>300</v>
      </c>
      <c r="C199" t="s">
        <v>89</v>
      </c>
      <c r="D199">
        <v>33</v>
      </c>
      <c r="E199" s="8">
        <v>28</v>
      </c>
      <c r="F199" s="8">
        <f t="shared" si="18"/>
        <v>13.52</v>
      </c>
      <c r="G199" s="9">
        <f t="shared" si="19"/>
        <v>0.26109467455621299</v>
      </c>
      <c r="H199" s="9">
        <f t="shared" si="20"/>
        <v>0.56952662721893488</v>
      </c>
      <c r="I199" s="8">
        <v>3.53</v>
      </c>
      <c r="J199" s="8">
        <v>4.17</v>
      </c>
      <c r="K199" s="8">
        <v>5.82</v>
      </c>
      <c r="L199" s="8">
        <v>0.69</v>
      </c>
      <c r="M199" s="8">
        <v>14.21</v>
      </c>
      <c r="N199" s="6">
        <v>-11134.52</v>
      </c>
      <c r="O199" s="6">
        <v>125270.743</v>
      </c>
      <c r="P199" s="6">
        <v>11458.727999999999</v>
      </c>
      <c r="Q199" s="6">
        <v>21263.210999999999</v>
      </c>
      <c r="R199" s="6">
        <v>146533.954</v>
      </c>
      <c r="S199" s="6">
        <v>135399.43400000001</v>
      </c>
      <c r="T199" s="6">
        <f t="shared" si="21"/>
        <v>5233.3554999999997</v>
      </c>
      <c r="U199" s="6">
        <f t="shared" si="22"/>
        <v>4824.1152142857145</v>
      </c>
      <c r="V199" s="6">
        <f t="shared" si="23"/>
        <v>4426.4537857142859</v>
      </c>
      <c r="W199" s="6">
        <f t="shared" si="24"/>
        <v>4473.9551071428568</v>
      </c>
      <c r="X199" s="6">
        <f t="shared" si="25"/>
        <v>438.55592857142858</v>
      </c>
      <c r="Y199" s="6">
        <f t="shared" si="26"/>
        <v>402.4048896103896</v>
      </c>
    </row>
    <row r="200" spans="1:25">
      <c r="A200" s="12" t="s">
        <v>260</v>
      </c>
      <c r="B200" s="12" t="s">
        <v>300</v>
      </c>
      <c r="C200" s="12" t="s">
        <v>206</v>
      </c>
      <c r="D200" s="12">
        <v>177</v>
      </c>
      <c r="E200" s="13">
        <v>167</v>
      </c>
      <c r="F200" s="13">
        <f t="shared" ref="F200:F224" si="27">+K200+J200+I200</f>
        <v>51.61</v>
      </c>
      <c r="G200" s="14">
        <f t="shared" ref="G200:G224" si="28">+I200/F200</f>
        <v>0.22921914357682621</v>
      </c>
      <c r="H200" s="14">
        <f t="shared" ref="H200:H224" si="29">+(I200+J200)/F200</f>
        <v>0.58341406704127108</v>
      </c>
      <c r="I200" s="13">
        <v>11.83</v>
      </c>
      <c r="J200" s="13">
        <v>18.28</v>
      </c>
      <c r="K200" s="13">
        <v>21.5</v>
      </c>
      <c r="L200" s="13">
        <v>2.14</v>
      </c>
      <c r="M200" s="13">
        <v>53.68</v>
      </c>
      <c r="N200" s="15">
        <v>-66862.751999999993</v>
      </c>
      <c r="O200" s="15">
        <v>444647.84100000001</v>
      </c>
      <c r="P200" s="15">
        <v>66935.28</v>
      </c>
      <c r="Q200" s="15">
        <v>107379.73699999999</v>
      </c>
      <c r="R200" s="15">
        <v>552027.57799999998</v>
      </c>
      <c r="S200" s="15">
        <v>485164.826</v>
      </c>
      <c r="T200" s="15">
        <f t="shared" si="21"/>
        <v>3305.554359281437</v>
      </c>
      <c r="U200" s="15">
        <f t="shared" si="22"/>
        <v>2904.7442994011972</v>
      </c>
      <c r="V200" s="15">
        <f t="shared" si="23"/>
        <v>2504.3685389221555</v>
      </c>
      <c r="W200" s="15">
        <f t="shared" si="24"/>
        <v>2662.5619221556885</v>
      </c>
      <c r="X200" s="15">
        <f t="shared" si="25"/>
        <v>264.06766358192704</v>
      </c>
      <c r="Y200" s="15">
        <f t="shared" si="26"/>
        <v>227.6698671747414</v>
      </c>
    </row>
    <row r="201" spans="1:25">
      <c r="A201" t="s">
        <v>256</v>
      </c>
      <c r="B201" t="s">
        <v>301</v>
      </c>
      <c r="C201" t="s">
        <v>58</v>
      </c>
      <c r="D201">
        <v>43</v>
      </c>
      <c r="E201" s="8">
        <v>41.5</v>
      </c>
      <c r="F201" s="8">
        <f t="shared" si="27"/>
        <v>14.16</v>
      </c>
      <c r="G201" s="9">
        <f t="shared" si="28"/>
        <v>0.36581920903954801</v>
      </c>
      <c r="H201" s="9">
        <f t="shared" si="29"/>
        <v>0.471045197740113</v>
      </c>
      <c r="I201" s="8">
        <v>5.18</v>
      </c>
      <c r="J201" s="8">
        <v>1.49</v>
      </c>
      <c r="K201" s="8">
        <v>7.49</v>
      </c>
      <c r="L201" s="8">
        <v>0</v>
      </c>
      <c r="M201" s="8">
        <v>14.16</v>
      </c>
      <c r="N201" s="6">
        <v>-15532.021000000001</v>
      </c>
      <c r="O201" s="6">
        <v>128687.22199999999</v>
      </c>
      <c r="P201" s="6">
        <v>24749.556</v>
      </c>
      <c r="Q201" s="6">
        <v>43143.832000000002</v>
      </c>
      <c r="R201" s="6">
        <v>171831.054</v>
      </c>
      <c r="S201" s="6">
        <v>156299.033</v>
      </c>
      <c r="T201" s="6">
        <f t="shared" ref="T201:T224" si="30">+R201/E201</f>
        <v>4140.5073253012051</v>
      </c>
      <c r="U201" s="6">
        <f t="shared" ref="U201:U224" si="31">+(R201-P201)/E201</f>
        <v>3544.1324819277106</v>
      </c>
      <c r="V201" s="6">
        <f t="shared" ref="V201:V224" si="32">+(S201-P201)/E201</f>
        <v>3169.8669156626502</v>
      </c>
      <c r="W201" s="6">
        <f t="shared" ref="W201:W224" si="33">+O201/E201</f>
        <v>3100.8969156626504</v>
      </c>
      <c r="X201" s="6">
        <f t="shared" ref="X201:X227" si="34">+U201/$X$1</f>
        <v>322.19386199342824</v>
      </c>
      <c r="Y201" s="6">
        <f t="shared" ref="Y201:Y227" si="35">+V201/$X$1</f>
        <v>288.16971960569549</v>
      </c>
    </row>
    <row r="202" spans="1:25">
      <c r="A202" s="12" t="s">
        <v>256</v>
      </c>
      <c r="B202" s="12" t="s">
        <v>302</v>
      </c>
      <c r="C202" s="12" t="s">
        <v>220</v>
      </c>
      <c r="D202" s="12">
        <v>47</v>
      </c>
      <c r="E202" s="13">
        <v>47</v>
      </c>
      <c r="F202" s="13">
        <f t="shared" si="27"/>
        <v>12.43</v>
      </c>
      <c r="G202" s="14">
        <f t="shared" si="28"/>
        <v>0.18986323411102171</v>
      </c>
      <c r="H202" s="14">
        <f t="shared" si="29"/>
        <v>0.55189058728881735</v>
      </c>
      <c r="I202" s="13">
        <v>2.36</v>
      </c>
      <c r="J202" s="13">
        <v>4.5</v>
      </c>
      <c r="K202" s="13">
        <v>5.57</v>
      </c>
      <c r="L202" s="13">
        <v>0</v>
      </c>
      <c r="M202" s="13">
        <v>12.43</v>
      </c>
      <c r="N202" s="15">
        <v>-16998.223999999998</v>
      </c>
      <c r="O202" s="15">
        <v>88019.851999999999</v>
      </c>
      <c r="P202" s="15">
        <v>0</v>
      </c>
      <c r="Q202" s="15">
        <v>20449.653999999999</v>
      </c>
      <c r="R202" s="15">
        <v>108469.50599999999</v>
      </c>
      <c r="S202" s="15">
        <v>91471.282000000007</v>
      </c>
      <c r="T202" s="15">
        <f t="shared" si="30"/>
        <v>2307.861829787234</v>
      </c>
      <c r="U202" s="15">
        <f t="shared" si="31"/>
        <v>2307.861829787234</v>
      </c>
      <c r="V202" s="15">
        <f t="shared" si="32"/>
        <v>1946.1974893617023</v>
      </c>
      <c r="W202" s="15">
        <f t="shared" si="33"/>
        <v>1872.7628085106383</v>
      </c>
      <c r="X202" s="15">
        <f t="shared" si="34"/>
        <v>209.80562088974855</v>
      </c>
      <c r="Y202" s="15">
        <f t="shared" si="35"/>
        <v>176.92704448742748</v>
      </c>
    </row>
    <row r="203" spans="1:25">
      <c r="A203" t="s">
        <v>258</v>
      </c>
      <c r="B203" t="s">
        <v>302</v>
      </c>
      <c r="C203" t="s">
        <v>131</v>
      </c>
      <c r="D203">
        <v>73</v>
      </c>
      <c r="E203" s="8">
        <v>71.875</v>
      </c>
      <c r="F203" s="8">
        <f t="shared" si="27"/>
        <v>21.67</v>
      </c>
      <c r="G203" s="9">
        <f t="shared" si="28"/>
        <v>0.22611905860636825</v>
      </c>
      <c r="H203" s="9">
        <f t="shared" si="29"/>
        <v>0.32625749884633132</v>
      </c>
      <c r="I203" s="8">
        <v>4.9000000000000004</v>
      </c>
      <c r="J203" s="8">
        <v>2.17</v>
      </c>
      <c r="K203" s="8">
        <v>14.6</v>
      </c>
      <c r="L203" s="8">
        <v>1.1200000000000001</v>
      </c>
      <c r="M203" s="8">
        <v>22.79</v>
      </c>
      <c r="N203" s="6">
        <v>-27826.126</v>
      </c>
      <c r="O203" s="6">
        <v>173543.64600000001</v>
      </c>
      <c r="P203" s="6">
        <v>12450</v>
      </c>
      <c r="Q203" s="6">
        <v>46485.023000000001</v>
      </c>
      <c r="R203" s="6">
        <v>220028.66899999999</v>
      </c>
      <c r="S203" s="6">
        <v>192202.54300000001</v>
      </c>
      <c r="T203" s="6">
        <f t="shared" si="30"/>
        <v>3061.2684382608695</v>
      </c>
      <c r="U203" s="6">
        <f t="shared" si="31"/>
        <v>2888.0510469565215</v>
      </c>
      <c r="V203" s="6">
        <f t="shared" si="32"/>
        <v>2500.9049460869564</v>
      </c>
      <c r="W203" s="6">
        <f t="shared" si="33"/>
        <v>2414.5202921739133</v>
      </c>
      <c r="X203" s="6">
        <f t="shared" si="34"/>
        <v>262.55009517786561</v>
      </c>
      <c r="Y203" s="6">
        <f t="shared" si="35"/>
        <v>227.35499509881421</v>
      </c>
    </row>
    <row r="204" spans="1:25">
      <c r="A204" s="12" t="s">
        <v>256</v>
      </c>
      <c r="B204" s="12" t="s">
        <v>303</v>
      </c>
      <c r="C204" s="12" t="s">
        <v>14</v>
      </c>
      <c r="D204" s="12">
        <v>52</v>
      </c>
      <c r="E204" s="13">
        <v>54.5</v>
      </c>
      <c r="F204" s="13">
        <f t="shared" si="27"/>
        <v>21.09</v>
      </c>
      <c r="G204" s="14">
        <f t="shared" si="28"/>
        <v>0.35561877667140823</v>
      </c>
      <c r="H204" s="14">
        <f t="shared" si="29"/>
        <v>0.62683736367946885</v>
      </c>
      <c r="I204" s="13">
        <v>7.5</v>
      </c>
      <c r="J204" s="13">
        <v>5.72</v>
      </c>
      <c r="K204" s="13">
        <v>7.87</v>
      </c>
      <c r="L204" s="13">
        <v>2</v>
      </c>
      <c r="M204" s="13">
        <v>23.09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f t="shared" si="30"/>
        <v>0</v>
      </c>
      <c r="U204" s="15">
        <f t="shared" si="31"/>
        <v>0</v>
      </c>
      <c r="V204" s="15">
        <f t="shared" si="32"/>
        <v>0</v>
      </c>
      <c r="W204" s="15">
        <f t="shared" si="33"/>
        <v>0</v>
      </c>
      <c r="X204" s="15">
        <f t="shared" si="34"/>
        <v>0</v>
      </c>
      <c r="Y204" s="15">
        <f t="shared" si="35"/>
        <v>0</v>
      </c>
    </row>
    <row r="205" spans="1:25">
      <c r="A205" t="s">
        <v>258</v>
      </c>
      <c r="B205" t="s">
        <v>303</v>
      </c>
      <c r="C205" t="s">
        <v>60</v>
      </c>
      <c r="D205">
        <v>63</v>
      </c>
      <c r="E205" s="8">
        <v>62.25</v>
      </c>
      <c r="F205" s="8">
        <f t="shared" si="27"/>
        <v>21.62</v>
      </c>
      <c r="G205" s="9">
        <f t="shared" si="28"/>
        <v>0.1692876965772433</v>
      </c>
      <c r="H205" s="9">
        <f t="shared" si="29"/>
        <v>0.38899167437557813</v>
      </c>
      <c r="I205" s="8">
        <v>3.66</v>
      </c>
      <c r="J205" s="8">
        <v>4.75</v>
      </c>
      <c r="K205" s="8">
        <v>13.21</v>
      </c>
      <c r="L205" s="8">
        <v>1.8</v>
      </c>
      <c r="M205" s="8">
        <v>23.42</v>
      </c>
      <c r="N205" s="6">
        <v>-22993.146000000001</v>
      </c>
      <c r="O205" s="6">
        <v>184929.315</v>
      </c>
      <c r="P205" s="6">
        <v>38161.127999999997</v>
      </c>
      <c r="Q205" s="6">
        <v>66214.308999999994</v>
      </c>
      <c r="R205" s="6">
        <v>251143.62400000001</v>
      </c>
      <c r="S205" s="6">
        <v>228150.478</v>
      </c>
      <c r="T205" s="6">
        <f t="shared" si="30"/>
        <v>4034.4357269076309</v>
      </c>
      <c r="U205" s="6">
        <f t="shared" si="31"/>
        <v>3421.405558232932</v>
      </c>
      <c r="V205" s="6">
        <f t="shared" si="32"/>
        <v>3052.0377510040162</v>
      </c>
      <c r="W205" s="6">
        <f t="shared" si="33"/>
        <v>2970.7520481927713</v>
      </c>
      <c r="X205" s="6">
        <f t="shared" si="34"/>
        <v>311.03686893026656</v>
      </c>
      <c r="Y205" s="6">
        <f t="shared" si="35"/>
        <v>277.45797736400147</v>
      </c>
    </row>
    <row r="206" spans="1:25">
      <c r="A206" s="12" t="s">
        <v>259</v>
      </c>
      <c r="B206" s="12" t="s">
        <v>303</v>
      </c>
      <c r="C206" s="12" t="s">
        <v>120</v>
      </c>
      <c r="D206" s="12">
        <v>113</v>
      </c>
      <c r="E206" s="13">
        <v>114.375</v>
      </c>
      <c r="F206" s="13">
        <f t="shared" si="27"/>
        <v>32.79</v>
      </c>
      <c r="G206" s="14">
        <f t="shared" si="28"/>
        <v>0.23208295211954866</v>
      </c>
      <c r="H206" s="14">
        <f t="shared" si="29"/>
        <v>0.47301006404391588</v>
      </c>
      <c r="I206" s="13">
        <v>7.61</v>
      </c>
      <c r="J206" s="13">
        <v>7.9</v>
      </c>
      <c r="K206" s="13">
        <v>17.28</v>
      </c>
      <c r="L206" s="13">
        <v>2</v>
      </c>
      <c r="M206" s="13">
        <v>34.79</v>
      </c>
      <c r="N206" s="15">
        <v>-45070.173999999999</v>
      </c>
      <c r="O206" s="15">
        <v>287659.81599999999</v>
      </c>
      <c r="P206" s="15">
        <v>19892.697</v>
      </c>
      <c r="Q206" s="15">
        <v>53381.597999999998</v>
      </c>
      <c r="R206" s="15">
        <v>341041.41399999999</v>
      </c>
      <c r="S206" s="15">
        <v>295971.24</v>
      </c>
      <c r="T206" s="15">
        <f t="shared" si="30"/>
        <v>2981.7828546448086</v>
      </c>
      <c r="U206" s="15">
        <f t="shared" si="31"/>
        <v>2807.8576349726777</v>
      </c>
      <c r="V206" s="15">
        <f t="shared" si="32"/>
        <v>2413.801468852459</v>
      </c>
      <c r="W206" s="15">
        <f t="shared" si="33"/>
        <v>2515.0585005464482</v>
      </c>
      <c r="X206" s="15">
        <f t="shared" si="34"/>
        <v>255.25978499751616</v>
      </c>
      <c r="Y206" s="15">
        <f t="shared" si="35"/>
        <v>219.43649716840537</v>
      </c>
    </row>
    <row r="207" spans="1:25">
      <c r="A207" t="s">
        <v>259</v>
      </c>
      <c r="B207" t="s">
        <v>303</v>
      </c>
      <c r="C207" t="s">
        <v>29</v>
      </c>
      <c r="D207">
        <v>116</v>
      </c>
      <c r="E207" s="8">
        <v>118.75</v>
      </c>
      <c r="F207" s="8">
        <f t="shared" si="27"/>
        <v>32.22</v>
      </c>
      <c r="G207" s="9">
        <f t="shared" si="28"/>
        <v>0.148975791433892</v>
      </c>
      <c r="H207" s="9">
        <f t="shared" si="29"/>
        <v>0.41713221601489764</v>
      </c>
      <c r="I207" s="8">
        <v>4.8</v>
      </c>
      <c r="J207" s="8">
        <v>8.64</v>
      </c>
      <c r="K207" s="8">
        <v>18.78</v>
      </c>
      <c r="L207" s="8">
        <v>1</v>
      </c>
      <c r="M207" s="8">
        <v>33.22</v>
      </c>
      <c r="N207" s="6">
        <v>-44636.731</v>
      </c>
      <c r="O207" s="6">
        <v>319102.16499999998</v>
      </c>
      <c r="P207" s="6">
        <v>42789.599999999999</v>
      </c>
      <c r="Q207" s="6">
        <v>79406.697</v>
      </c>
      <c r="R207" s="6">
        <v>398508.86200000002</v>
      </c>
      <c r="S207" s="6">
        <v>353872.13099999999</v>
      </c>
      <c r="T207" s="6">
        <f t="shared" si="30"/>
        <v>3355.8641010526317</v>
      </c>
      <c r="U207" s="6">
        <f t="shared" si="31"/>
        <v>2995.5306273684214</v>
      </c>
      <c r="V207" s="6">
        <f t="shared" si="32"/>
        <v>2619.6423663157898</v>
      </c>
      <c r="W207" s="6">
        <f t="shared" si="33"/>
        <v>2687.1761263157891</v>
      </c>
      <c r="X207" s="6">
        <f t="shared" si="34"/>
        <v>272.32096612440193</v>
      </c>
      <c r="Y207" s="6">
        <f t="shared" si="35"/>
        <v>238.14930602870817</v>
      </c>
    </row>
    <row r="208" spans="1:25">
      <c r="A208" s="12" t="s">
        <v>260</v>
      </c>
      <c r="B208" s="12" t="s">
        <v>303</v>
      </c>
      <c r="C208" s="12" t="s">
        <v>125</v>
      </c>
      <c r="D208" s="12">
        <v>120</v>
      </c>
      <c r="E208" s="13">
        <v>120.875</v>
      </c>
      <c r="F208" s="13">
        <f t="shared" si="27"/>
        <v>36.629999999999995</v>
      </c>
      <c r="G208" s="14">
        <f t="shared" si="28"/>
        <v>0.30330330330330335</v>
      </c>
      <c r="H208" s="14">
        <f t="shared" si="29"/>
        <v>0.50969150969150967</v>
      </c>
      <c r="I208" s="13">
        <v>11.11</v>
      </c>
      <c r="J208" s="13">
        <v>7.56</v>
      </c>
      <c r="K208" s="13">
        <v>17.96</v>
      </c>
      <c r="L208" s="13">
        <v>2.5</v>
      </c>
      <c r="M208" s="13">
        <v>39.130000000000003</v>
      </c>
      <c r="N208" s="15">
        <v>-46772.055999999997</v>
      </c>
      <c r="O208" s="15">
        <v>320732.995</v>
      </c>
      <c r="P208" s="15">
        <v>27423.16</v>
      </c>
      <c r="Q208" s="15">
        <v>58829.614999999998</v>
      </c>
      <c r="R208" s="15">
        <v>379562.61</v>
      </c>
      <c r="S208" s="15">
        <v>332790.554</v>
      </c>
      <c r="T208" s="15">
        <f t="shared" si="30"/>
        <v>3140.1250051706306</v>
      </c>
      <c r="U208" s="15">
        <f t="shared" si="31"/>
        <v>2913.2529472595656</v>
      </c>
      <c r="V208" s="15">
        <f t="shared" si="32"/>
        <v>2526.3072926577047</v>
      </c>
      <c r="W208" s="15">
        <f t="shared" si="33"/>
        <v>2653.4270527404342</v>
      </c>
      <c r="X208" s="15">
        <f t="shared" si="34"/>
        <v>264.84117702359686</v>
      </c>
      <c r="Y208" s="15">
        <f t="shared" si="35"/>
        <v>229.6642993325186</v>
      </c>
    </row>
    <row r="209" spans="1:25">
      <c r="A209" t="s">
        <v>260</v>
      </c>
      <c r="B209" t="s">
        <v>303</v>
      </c>
      <c r="C209" t="s">
        <v>33</v>
      </c>
      <c r="D209">
        <v>126</v>
      </c>
      <c r="E209" s="8">
        <v>127.375</v>
      </c>
      <c r="F209" s="8">
        <f t="shared" si="27"/>
        <v>38.840000000000003</v>
      </c>
      <c r="G209" s="9">
        <f t="shared" si="28"/>
        <v>0.22657054582904224</v>
      </c>
      <c r="H209" s="9">
        <f t="shared" si="29"/>
        <v>0.37693099897013388</v>
      </c>
      <c r="I209" s="8">
        <v>8.8000000000000007</v>
      </c>
      <c r="J209" s="8">
        <v>5.84</v>
      </c>
      <c r="K209" s="8">
        <v>24.2</v>
      </c>
      <c r="L209" s="8">
        <v>4</v>
      </c>
      <c r="M209" s="8">
        <v>42.7</v>
      </c>
      <c r="N209" s="6">
        <v>-47876.908000000003</v>
      </c>
      <c r="O209" s="6">
        <v>338013.66600000003</v>
      </c>
      <c r="P209" s="6">
        <v>37512.517999999996</v>
      </c>
      <c r="Q209" s="6">
        <v>82132.702000000005</v>
      </c>
      <c r="R209" s="6">
        <v>420146.36800000002</v>
      </c>
      <c r="S209" s="6">
        <v>372269.46</v>
      </c>
      <c r="T209" s="6">
        <f t="shared" si="30"/>
        <v>3298.4994543670268</v>
      </c>
      <c r="U209" s="6">
        <f t="shared" si="31"/>
        <v>3003.9948969578022</v>
      </c>
      <c r="V209" s="6">
        <f t="shared" si="32"/>
        <v>2628.121232580962</v>
      </c>
      <c r="W209" s="6">
        <f t="shared" si="33"/>
        <v>2653.6892325809617</v>
      </c>
      <c r="X209" s="6">
        <f t="shared" si="34"/>
        <v>273.09044517798202</v>
      </c>
      <c r="Y209" s="6">
        <f t="shared" si="35"/>
        <v>238.92011205281472</v>
      </c>
    </row>
    <row r="210" spans="1:25">
      <c r="A210" s="12" t="s">
        <v>263</v>
      </c>
      <c r="B210" s="12" t="s">
        <v>304</v>
      </c>
      <c r="C210" s="12" t="s">
        <v>16</v>
      </c>
      <c r="D210" s="12">
        <v>5</v>
      </c>
      <c r="E210" s="13">
        <v>5</v>
      </c>
      <c r="F210" s="13">
        <f t="shared" si="27"/>
        <v>2.25</v>
      </c>
      <c r="G210" s="14">
        <f t="shared" si="28"/>
        <v>0</v>
      </c>
      <c r="H210" s="14">
        <f t="shared" si="29"/>
        <v>0.33333333333333331</v>
      </c>
      <c r="I210" s="13">
        <v>0</v>
      </c>
      <c r="J210" s="13">
        <v>0.75</v>
      </c>
      <c r="K210" s="13">
        <v>1.5</v>
      </c>
      <c r="L210" s="13">
        <v>0</v>
      </c>
      <c r="M210" s="13">
        <v>2.25</v>
      </c>
      <c r="N210" s="15">
        <v>-1158.038</v>
      </c>
      <c r="O210" s="15">
        <v>19098.525000000001</v>
      </c>
      <c r="P210" s="15">
        <v>1502.0039999999999</v>
      </c>
      <c r="Q210" s="15">
        <v>2205.848</v>
      </c>
      <c r="R210" s="15">
        <v>21304.373</v>
      </c>
      <c r="S210" s="15">
        <v>20146.334999999999</v>
      </c>
      <c r="T210" s="15">
        <f t="shared" si="30"/>
        <v>4260.8746000000001</v>
      </c>
      <c r="U210" s="15">
        <f t="shared" si="31"/>
        <v>3960.4737999999998</v>
      </c>
      <c r="V210" s="15">
        <f t="shared" si="32"/>
        <v>3728.8661999999995</v>
      </c>
      <c r="W210" s="15">
        <f t="shared" si="33"/>
        <v>3819.7050000000004</v>
      </c>
      <c r="X210" s="15">
        <f t="shared" si="34"/>
        <v>360.04307272727272</v>
      </c>
      <c r="Y210" s="15">
        <f t="shared" si="35"/>
        <v>338.98783636363629</v>
      </c>
    </row>
    <row r="211" spans="1:25">
      <c r="A211" t="s">
        <v>259</v>
      </c>
      <c r="B211" t="s">
        <v>304</v>
      </c>
      <c r="C211" t="s">
        <v>179</v>
      </c>
      <c r="D211">
        <v>121</v>
      </c>
      <c r="E211" s="8">
        <v>119.25</v>
      </c>
      <c r="F211" s="8">
        <f t="shared" si="27"/>
        <v>33.019999999999996</v>
      </c>
      <c r="G211" s="9">
        <f t="shared" si="28"/>
        <v>0.16141732283464569</v>
      </c>
      <c r="H211" s="9">
        <f t="shared" si="29"/>
        <v>0.33525136281041795</v>
      </c>
      <c r="I211" s="8">
        <v>5.33</v>
      </c>
      <c r="J211" s="8">
        <v>5.74</v>
      </c>
      <c r="K211" s="8">
        <v>21.95</v>
      </c>
      <c r="L211" s="8">
        <v>3.3</v>
      </c>
      <c r="M211" s="8">
        <v>36.32</v>
      </c>
      <c r="N211" s="6">
        <v>-31471.343000000001</v>
      </c>
      <c r="O211" s="6">
        <v>284658.283</v>
      </c>
      <c r="P211" s="6">
        <v>34751.004000000001</v>
      </c>
      <c r="Q211" s="6">
        <v>71965.865999999995</v>
      </c>
      <c r="R211" s="6">
        <v>356624.14899999998</v>
      </c>
      <c r="S211" s="6">
        <v>325152.80599999998</v>
      </c>
      <c r="T211" s="6">
        <f t="shared" si="30"/>
        <v>2990.5589014675052</v>
      </c>
      <c r="U211" s="6">
        <f t="shared" si="31"/>
        <v>2699.1458700209641</v>
      </c>
      <c r="V211" s="6">
        <f t="shared" si="32"/>
        <v>2435.2352368972743</v>
      </c>
      <c r="W211" s="6">
        <f t="shared" si="33"/>
        <v>2387.0715555555557</v>
      </c>
      <c r="X211" s="6">
        <f t="shared" si="34"/>
        <v>245.37689727463311</v>
      </c>
      <c r="Y211" s="6">
        <f t="shared" si="35"/>
        <v>221.38502153611583</v>
      </c>
    </row>
    <row r="212" spans="1:25">
      <c r="A212" s="12" t="s">
        <v>263</v>
      </c>
      <c r="B212" s="12" t="s">
        <v>305</v>
      </c>
      <c r="C212" s="12" t="s">
        <v>195</v>
      </c>
      <c r="D212" s="12">
        <v>25</v>
      </c>
      <c r="E212" s="13">
        <v>25.375</v>
      </c>
      <c r="F212" s="13">
        <f t="shared" si="27"/>
        <v>8</v>
      </c>
      <c r="G212" s="14">
        <f t="shared" si="28"/>
        <v>0.125</v>
      </c>
      <c r="H212" s="14">
        <f t="shared" si="29"/>
        <v>0.625</v>
      </c>
      <c r="I212" s="13">
        <v>1</v>
      </c>
      <c r="J212" s="13">
        <v>4</v>
      </c>
      <c r="K212" s="13">
        <v>3</v>
      </c>
      <c r="L212" s="13">
        <v>1.5</v>
      </c>
      <c r="M212" s="13">
        <v>9.5</v>
      </c>
      <c r="N212" s="15">
        <v>-11960.996999999999</v>
      </c>
      <c r="O212" s="15">
        <v>73006.967999999993</v>
      </c>
      <c r="P212" s="15">
        <v>6688.5450000000001</v>
      </c>
      <c r="Q212" s="15">
        <v>13774.759</v>
      </c>
      <c r="R212" s="15">
        <v>86781.726999999999</v>
      </c>
      <c r="S212" s="15">
        <v>74820.73</v>
      </c>
      <c r="T212" s="15">
        <f t="shared" si="30"/>
        <v>3419.9695369458127</v>
      </c>
      <c r="U212" s="15">
        <f t="shared" si="31"/>
        <v>3156.3815566502462</v>
      </c>
      <c r="V212" s="15">
        <f t="shared" si="32"/>
        <v>2685.0122167487684</v>
      </c>
      <c r="W212" s="15">
        <f t="shared" si="33"/>
        <v>2877.1218916256157</v>
      </c>
      <c r="X212" s="15">
        <f t="shared" si="34"/>
        <v>286.94377787729513</v>
      </c>
      <c r="Y212" s="15">
        <f t="shared" si="35"/>
        <v>244.09201970443348</v>
      </c>
    </row>
    <row r="213" spans="1:25">
      <c r="A213" t="s">
        <v>256</v>
      </c>
      <c r="B213" t="s">
        <v>306</v>
      </c>
      <c r="C213" t="s">
        <v>126</v>
      </c>
      <c r="D213">
        <v>40</v>
      </c>
      <c r="E213" s="8">
        <v>36.375</v>
      </c>
      <c r="F213" s="8">
        <f t="shared" si="27"/>
        <v>12.21</v>
      </c>
      <c r="G213" s="9">
        <f t="shared" si="28"/>
        <v>8.1900081900081897E-2</v>
      </c>
      <c r="H213" s="9">
        <f t="shared" si="29"/>
        <v>0.16380016380016379</v>
      </c>
      <c r="I213" s="8">
        <v>1</v>
      </c>
      <c r="J213" s="8">
        <v>1</v>
      </c>
      <c r="K213" s="8">
        <v>10.210000000000001</v>
      </c>
      <c r="L213" s="8">
        <v>0.73</v>
      </c>
      <c r="M213" s="8">
        <v>12.94</v>
      </c>
      <c r="N213" s="6">
        <v>-14788.155000000001</v>
      </c>
      <c r="O213" s="6">
        <v>91609.441000000006</v>
      </c>
      <c r="P213" s="6">
        <v>8002.2839999999997</v>
      </c>
      <c r="Q213" s="6">
        <v>23163.993999999999</v>
      </c>
      <c r="R213" s="6">
        <v>114773.435</v>
      </c>
      <c r="S213" s="6">
        <v>99985.279999999999</v>
      </c>
      <c r="T213" s="6">
        <f t="shared" si="30"/>
        <v>3155.2834364261166</v>
      </c>
      <c r="U213" s="6">
        <f t="shared" si="31"/>
        <v>2935.2893745704469</v>
      </c>
      <c r="V213" s="6">
        <f t="shared" si="32"/>
        <v>2528.7421580756013</v>
      </c>
      <c r="W213" s="6">
        <f t="shared" si="33"/>
        <v>2518.4726048109969</v>
      </c>
      <c r="X213" s="6">
        <f t="shared" si="34"/>
        <v>266.84448859731333</v>
      </c>
      <c r="Y213" s="6">
        <f t="shared" si="35"/>
        <v>229.88565073414557</v>
      </c>
    </row>
    <row r="214" spans="1:25">
      <c r="A214" s="12" t="s">
        <v>258</v>
      </c>
      <c r="B214" s="12" t="s">
        <v>307</v>
      </c>
      <c r="C214" s="12" t="s">
        <v>166</v>
      </c>
      <c r="D214" s="12">
        <v>89</v>
      </c>
      <c r="E214" s="13">
        <v>88.875</v>
      </c>
      <c r="F214" s="13">
        <f t="shared" si="27"/>
        <v>29.39</v>
      </c>
      <c r="G214" s="14">
        <f t="shared" si="28"/>
        <v>0.30622660768969034</v>
      </c>
      <c r="H214" s="14">
        <f t="shared" si="29"/>
        <v>0.49608710445729837</v>
      </c>
      <c r="I214" s="13">
        <v>9</v>
      </c>
      <c r="J214" s="13">
        <v>5.58</v>
      </c>
      <c r="K214" s="13">
        <v>14.81</v>
      </c>
      <c r="L214" s="13">
        <v>1.8</v>
      </c>
      <c r="M214" s="13">
        <v>31.19</v>
      </c>
      <c r="N214" s="15">
        <v>-40020.370999999999</v>
      </c>
      <c r="O214" s="15">
        <v>250547.61300000001</v>
      </c>
      <c r="P214" s="15">
        <v>23245.116000000002</v>
      </c>
      <c r="Q214" s="15">
        <v>80205.524999999994</v>
      </c>
      <c r="R214" s="15">
        <v>330753.13799999998</v>
      </c>
      <c r="S214" s="15">
        <v>290732.76699999999</v>
      </c>
      <c r="T214" s="15">
        <f t="shared" si="30"/>
        <v>3721.5542953586496</v>
      </c>
      <c r="U214" s="15">
        <f t="shared" si="31"/>
        <v>3460.0058734177214</v>
      </c>
      <c r="V214" s="15">
        <f t="shared" si="32"/>
        <v>3009.7063403656821</v>
      </c>
      <c r="W214" s="15">
        <f t="shared" si="33"/>
        <v>2819.1011308016878</v>
      </c>
      <c r="X214" s="15">
        <f t="shared" si="34"/>
        <v>314.54598849252011</v>
      </c>
      <c r="Y214" s="15">
        <f t="shared" si="35"/>
        <v>273.60966730597107</v>
      </c>
    </row>
    <row r="215" spans="1:25">
      <c r="A215" t="s">
        <v>256</v>
      </c>
      <c r="B215" t="s">
        <v>308</v>
      </c>
      <c r="C215" t="s">
        <v>149</v>
      </c>
      <c r="D215">
        <v>36</v>
      </c>
      <c r="E215" s="8">
        <v>36.75</v>
      </c>
      <c r="F215" s="8">
        <f t="shared" si="27"/>
        <v>10.95</v>
      </c>
      <c r="G215" s="9">
        <f t="shared" si="28"/>
        <v>0.18264840182648404</v>
      </c>
      <c r="H215" s="9">
        <f t="shared" si="29"/>
        <v>0.43378995433789957</v>
      </c>
      <c r="I215" s="8">
        <v>2</v>
      </c>
      <c r="J215" s="8">
        <v>2.75</v>
      </c>
      <c r="K215" s="8">
        <v>6.2</v>
      </c>
      <c r="L215" s="8">
        <v>0.25</v>
      </c>
      <c r="M215" s="8">
        <v>11.2</v>
      </c>
      <c r="N215" s="6">
        <v>-8639.25</v>
      </c>
      <c r="O215" s="6">
        <v>97916.385999999999</v>
      </c>
      <c r="P215" s="6">
        <v>14992.545</v>
      </c>
      <c r="Q215" s="6">
        <v>32881.002</v>
      </c>
      <c r="R215" s="6">
        <v>130797.38800000001</v>
      </c>
      <c r="S215" s="6">
        <v>122158.13800000001</v>
      </c>
      <c r="T215" s="6">
        <f t="shared" si="30"/>
        <v>3559.1125986394559</v>
      </c>
      <c r="U215" s="6">
        <f t="shared" si="31"/>
        <v>3151.1521904761908</v>
      </c>
      <c r="V215" s="6">
        <f t="shared" si="32"/>
        <v>2916.0705578231295</v>
      </c>
      <c r="W215" s="6">
        <f t="shared" si="33"/>
        <v>2664.3914557823127</v>
      </c>
      <c r="X215" s="6">
        <f t="shared" si="34"/>
        <v>286.46838095238098</v>
      </c>
      <c r="Y215" s="6">
        <f t="shared" si="35"/>
        <v>265.09732343846633</v>
      </c>
    </row>
    <row r="216" spans="1:25">
      <c r="A216" s="12" t="s">
        <v>258</v>
      </c>
      <c r="B216" s="12" t="s">
        <v>308</v>
      </c>
      <c r="C216" s="12" t="s">
        <v>97</v>
      </c>
      <c r="D216" s="12">
        <v>77</v>
      </c>
      <c r="E216" s="13">
        <v>75.625</v>
      </c>
      <c r="F216" s="13">
        <f t="shared" si="27"/>
        <v>25.06</v>
      </c>
      <c r="G216" s="14">
        <f t="shared" si="28"/>
        <v>0.14485235434956106</v>
      </c>
      <c r="H216" s="14">
        <f t="shared" si="29"/>
        <v>0.40822027134876299</v>
      </c>
      <c r="I216" s="13">
        <v>3.63</v>
      </c>
      <c r="J216" s="13">
        <v>6.6</v>
      </c>
      <c r="K216" s="13">
        <v>14.83</v>
      </c>
      <c r="L216" s="13">
        <v>1.22</v>
      </c>
      <c r="M216" s="13">
        <v>26.28</v>
      </c>
      <c r="N216" s="15">
        <v>-17785.634999999998</v>
      </c>
      <c r="O216" s="15">
        <v>210964.64499999999</v>
      </c>
      <c r="P216" s="15">
        <v>25313.249</v>
      </c>
      <c r="Q216" s="15">
        <v>63657.88</v>
      </c>
      <c r="R216" s="15">
        <v>274622.52500000002</v>
      </c>
      <c r="S216" s="15">
        <v>256836.89</v>
      </c>
      <c r="T216" s="15">
        <f t="shared" si="30"/>
        <v>3631.3722314049592</v>
      </c>
      <c r="U216" s="15">
        <f t="shared" si="31"/>
        <v>3296.6515834710744</v>
      </c>
      <c r="V216" s="15">
        <f t="shared" si="32"/>
        <v>3061.4696330578513</v>
      </c>
      <c r="W216" s="15">
        <f t="shared" si="33"/>
        <v>2789.6151404958678</v>
      </c>
      <c r="X216" s="15">
        <f t="shared" si="34"/>
        <v>299.69559849737038</v>
      </c>
      <c r="Y216" s="15">
        <f t="shared" si="35"/>
        <v>278.31542118707739</v>
      </c>
    </row>
    <row r="217" spans="1:25">
      <c r="A217" t="s">
        <v>256</v>
      </c>
      <c r="B217" t="s">
        <v>309</v>
      </c>
      <c r="C217" t="s">
        <v>210</v>
      </c>
      <c r="D217">
        <v>39</v>
      </c>
      <c r="E217" s="8">
        <v>37.125</v>
      </c>
      <c r="F217" s="8">
        <f t="shared" si="27"/>
        <v>15.13</v>
      </c>
      <c r="G217" s="9">
        <f t="shared" si="28"/>
        <v>5.2875082617316591E-2</v>
      </c>
      <c r="H217" s="9">
        <f t="shared" si="29"/>
        <v>0.36087243886318571</v>
      </c>
      <c r="I217" s="8">
        <v>0.8</v>
      </c>
      <c r="J217" s="8">
        <v>4.66</v>
      </c>
      <c r="K217" s="8">
        <v>9.67</v>
      </c>
      <c r="L217" s="8">
        <v>0.92</v>
      </c>
      <c r="M217" s="8">
        <v>16.05</v>
      </c>
      <c r="N217" s="6">
        <v>-14519.088</v>
      </c>
      <c r="O217" s="6">
        <v>139185.883</v>
      </c>
      <c r="P217" s="6">
        <v>16418.834999999999</v>
      </c>
      <c r="Q217" s="6">
        <v>34275.995000000003</v>
      </c>
      <c r="R217" s="6">
        <v>173461.878</v>
      </c>
      <c r="S217" s="6">
        <v>158942.79</v>
      </c>
      <c r="T217" s="6">
        <f t="shared" si="30"/>
        <v>4672.373818181818</v>
      </c>
      <c r="U217" s="6">
        <f t="shared" si="31"/>
        <v>4230.1156363636364</v>
      </c>
      <c r="V217" s="6">
        <f t="shared" si="32"/>
        <v>3839.0290909090913</v>
      </c>
      <c r="W217" s="6">
        <f t="shared" si="33"/>
        <v>3749.1146936026935</v>
      </c>
      <c r="X217" s="6">
        <f t="shared" si="34"/>
        <v>384.55596694214876</v>
      </c>
      <c r="Y217" s="6">
        <f t="shared" si="35"/>
        <v>349.00264462809923</v>
      </c>
    </row>
    <row r="218" spans="1:25">
      <c r="A218" s="12" t="s">
        <v>259</v>
      </c>
      <c r="B218" s="12" t="s">
        <v>310</v>
      </c>
      <c r="C218" s="12" t="s">
        <v>167</v>
      </c>
      <c r="D218" s="12">
        <v>92</v>
      </c>
      <c r="E218" s="13">
        <v>91.875</v>
      </c>
      <c r="F218" s="13">
        <f t="shared" si="27"/>
        <v>27.31</v>
      </c>
      <c r="G218" s="14">
        <f t="shared" si="28"/>
        <v>0.20871475649945076</v>
      </c>
      <c r="H218" s="14">
        <f t="shared" si="29"/>
        <v>0.33101428048333942</v>
      </c>
      <c r="I218" s="13">
        <v>5.7</v>
      </c>
      <c r="J218" s="13">
        <v>3.34</v>
      </c>
      <c r="K218" s="13">
        <v>18.27</v>
      </c>
      <c r="L218" s="13">
        <v>0</v>
      </c>
      <c r="M218" s="13">
        <v>27.31</v>
      </c>
      <c r="N218" s="15">
        <v>-29753.097000000002</v>
      </c>
      <c r="O218" s="15">
        <v>222286.33499999999</v>
      </c>
      <c r="P218" s="15">
        <v>29164</v>
      </c>
      <c r="Q218" s="15">
        <v>56514.402999999998</v>
      </c>
      <c r="R218" s="15">
        <v>278800.73800000001</v>
      </c>
      <c r="S218" s="15">
        <v>249047.641</v>
      </c>
      <c r="T218" s="15">
        <f t="shared" si="30"/>
        <v>3034.5658557823131</v>
      </c>
      <c r="U218" s="15">
        <f t="shared" si="31"/>
        <v>2717.134563265306</v>
      </c>
      <c r="V218" s="15">
        <f t="shared" si="32"/>
        <v>2393.291330612245</v>
      </c>
      <c r="W218" s="15">
        <f t="shared" si="33"/>
        <v>2419.443102040816</v>
      </c>
      <c r="X218" s="15">
        <f t="shared" si="34"/>
        <v>247.01223302411873</v>
      </c>
      <c r="Y218" s="15">
        <f t="shared" si="35"/>
        <v>217.57193914656773</v>
      </c>
    </row>
    <row r="219" spans="1:25">
      <c r="A219" t="s">
        <v>259</v>
      </c>
      <c r="B219" t="s">
        <v>310</v>
      </c>
      <c r="C219" t="s">
        <v>211</v>
      </c>
      <c r="D219">
        <v>109</v>
      </c>
      <c r="E219" s="8">
        <v>107.5</v>
      </c>
      <c r="F219" s="8">
        <f t="shared" si="27"/>
        <v>37.690000000000005</v>
      </c>
      <c r="G219" s="9">
        <f t="shared" si="28"/>
        <v>0.12098699920403287</v>
      </c>
      <c r="H219" s="9">
        <f t="shared" si="29"/>
        <v>0.34200053064473335</v>
      </c>
      <c r="I219" s="8">
        <v>4.5599999999999996</v>
      </c>
      <c r="J219" s="8">
        <v>8.33</v>
      </c>
      <c r="K219" s="8">
        <v>24.8</v>
      </c>
      <c r="L219" s="8">
        <v>3.13</v>
      </c>
      <c r="M219" s="8">
        <v>40.74</v>
      </c>
      <c r="N219" s="6">
        <v>-64828.141000000003</v>
      </c>
      <c r="O219" s="6">
        <v>269044.58299999998</v>
      </c>
      <c r="P219" s="6">
        <v>73685.2</v>
      </c>
      <c r="Q219" s="6">
        <v>108292.424</v>
      </c>
      <c r="R219" s="6">
        <v>377337.00699999998</v>
      </c>
      <c r="S219" s="6">
        <v>312508.86599999998</v>
      </c>
      <c r="T219" s="6">
        <f t="shared" si="30"/>
        <v>3510.1116930232556</v>
      </c>
      <c r="U219" s="6">
        <f t="shared" si="31"/>
        <v>2824.6679720930229</v>
      </c>
      <c r="V219" s="6">
        <f t="shared" si="32"/>
        <v>2221.6154976744183</v>
      </c>
      <c r="W219" s="6">
        <f t="shared" si="33"/>
        <v>2502.7403069767443</v>
      </c>
      <c r="X219" s="6">
        <f t="shared" si="34"/>
        <v>256.78799746300206</v>
      </c>
      <c r="Y219" s="6">
        <f t="shared" si="35"/>
        <v>201.96504524312894</v>
      </c>
    </row>
    <row r="220" spans="1:25">
      <c r="A220" s="12" t="s">
        <v>263</v>
      </c>
      <c r="B220" s="12" t="s">
        <v>311</v>
      </c>
      <c r="C220" s="12" t="s">
        <v>128</v>
      </c>
      <c r="D220" s="12">
        <v>16</v>
      </c>
      <c r="E220" s="13">
        <v>15.875</v>
      </c>
      <c r="F220" s="13">
        <f t="shared" si="27"/>
        <v>6.7700000000000005</v>
      </c>
      <c r="G220" s="14">
        <f t="shared" si="28"/>
        <v>0.51698670605612995</v>
      </c>
      <c r="H220" s="14">
        <f t="shared" si="29"/>
        <v>0.59527326440177253</v>
      </c>
      <c r="I220" s="13">
        <v>3.5</v>
      </c>
      <c r="J220" s="13">
        <v>0.53</v>
      </c>
      <c r="K220" s="13">
        <v>2.74</v>
      </c>
      <c r="L220" s="13">
        <v>0.25</v>
      </c>
      <c r="M220" s="13">
        <v>7.02</v>
      </c>
      <c r="N220" s="15">
        <v>-5816.8440000000001</v>
      </c>
      <c r="O220" s="15">
        <v>93899.346999999994</v>
      </c>
      <c r="P220" s="15">
        <v>0</v>
      </c>
      <c r="Q220" s="15">
        <v>938.822</v>
      </c>
      <c r="R220" s="15">
        <v>94838.168999999994</v>
      </c>
      <c r="S220" s="15">
        <v>89021.324999999997</v>
      </c>
      <c r="T220" s="15">
        <f t="shared" si="30"/>
        <v>5974.0578897637788</v>
      </c>
      <c r="U220" s="15">
        <f t="shared" si="31"/>
        <v>5974.0578897637788</v>
      </c>
      <c r="V220" s="15">
        <f t="shared" si="32"/>
        <v>5607.6425196850396</v>
      </c>
      <c r="W220" s="15">
        <f t="shared" si="33"/>
        <v>5914.919496062992</v>
      </c>
      <c r="X220" s="15">
        <f t="shared" si="34"/>
        <v>543.09617179670715</v>
      </c>
      <c r="Y220" s="15">
        <f t="shared" si="35"/>
        <v>509.78568360773085</v>
      </c>
    </row>
    <row r="221" spans="1:25">
      <c r="A221" t="s">
        <v>256</v>
      </c>
      <c r="B221" t="s">
        <v>312</v>
      </c>
      <c r="C221" t="s">
        <v>152</v>
      </c>
      <c r="D221">
        <v>38</v>
      </c>
      <c r="E221" s="8">
        <v>36.75</v>
      </c>
      <c r="F221" s="8">
        <f t="shared" si="27"/>
        <v>11.1</v>
      </c>
      <c r="G221" s="9">
        <f t="shared" si="28"/>
        <v>0.5855855855855856</v>
      </c>
      <c r="H221" s="9">
        <f t="shared" si="29"/>
        <v>0.7567567567567568</v>
      </c>
      <c r="I221" s="8">
        <v>6.5</v>
      </c>
      <c r="J221" s="8">
        <v>1.9</v>
      </c>
      <c r="K221" s="8">
        <v>2.7</v>
      </c>
      <c r="L221" s="8">
        <v>0.9</v>
      </c>
      <c r="M221" s="8">
        <v>12</v>
      </c>
      <c r="N221" s="6">
        <v>-4287.8980000000001</v>
      </c>
      <c r="O221" s="6">
        <v>115195.21799999999</v>
      </c>
      <c r="P221" s="6">
        <v>5365.4089999999997</v>
      </c>
      <c r="Q221" s="6">
        <v>30996.867999999999</v>
      </c>
      <c r="R221" s="6">
        <v>146192.08600000001</v>
      </c>
      <c r="S221" s="6">
        <v>141904.18799999999</v>
      </c>
      <c r="T221" s="6">
        <f t="shared" si="30"/>
        <v>3978.0159455782314</v>
      </c>
      <c r="U221" s="6">
        <f t="shared" si="31"/>
        <v>3832.0184217687083</v>
      </c>
      <c r="V221" s="6">
        <f t="shared" si="32"/>
        <v>3715.3409251700673</v>
      </c>
      <c r="W221" s="6">
        <f t="shared" si="33"/>
        <v>3134.5637551020404</v>
      </c>
      <c r="X221" s="6">
        <f t="shared" si="34"/>
        <v>348.36531106988258</v>
      </c>
      <c r="Y221" s="6">
        <f t="shared" si="35"/>
        <v>337.75826592455155</v>
      </c>
    </row>
    <row r="222" spans="1:25">
      <c r="A222" s="12" t="s">
        <v>263</v>
      </c>
      <c r="B222" s="12" t="s">
        <v>313</v>
      </c>
      <c r="C222" s="12" t="s">
        <v>54</v>
      </c>
      <c r="D222" s="12">
        <v>20</v>
      </c>
      <c r="E222" s="13">
        <v>19.75</v>
      </c>
      <c r="F222" s="13">
        <f t="shared" si="27"/>
        <v>8.59</v>
      </c>
      <c r="G222" s="14">
        <f t="shared" si="28"/>
        <v>0.34807916181606524</v>
      </c>
      <c r="H222" s="14">
        <f t="shared" si="29"/>
        <v>0.53434225844004657</v>
      </c>
      <c r="I222" s="13">
        <v>2.99</v>
      </c>
      <c r="J222" s="13">
        <v>1.6</v>
      </c>
      <c r="K222" s="13">
        <v>4</v>
      </c>
      <c r="L222" s="13">
        <v>0.8</v>
      </c>
      <c r="M222" s="13">
        <v>9.39</v>
      </c>
      <c r="N222" s="15">
        <v>-6532.9859999999999</v>
      </c>
      <c r="O222" s="15">
        <v>70570.111999999994</v>
      </c>
      <c r="P222" s="15">
        <v>6038.0519999999997</v>
      </c>
      <c r="Q222" s="15">
        <v>16969.204000000002</v>
      </c>
      <c r="R222" s="15">
        <v>87539.316000000006</v>
      </c>
      <c r="S222" s="15">
        <v>81006.33</v>
      </c>
      <c r="T222" s="15">
        <f t="shared" si="30"/>
        <v>4432.3704303797467</v>
      </c>
      <c r="U222" s="15">
        <f t="shared" si="31"/>
        <v>4126.6462784810128</v>
      </c>
      <c r="V222" s="15">
        <f t="shared" si="32"/>
        <v>3795.8621772151901</v>
      </c>
      <c r="W222" s="15">
        <f t="shared" si="33"/>
        <v>3573.1702278481011</v>
      </c>
      <c r="X222" s="15">
        <f t="shared" si="34"/>
        <v>375.14966168009209</v>
      </c>
      <c r="Y222" s="15">
        <f t="shared" si="35"/>
        <v>345.07837974683548</v>
      </c>
    </row>
    <row r="223" spans="1:25">
      <c r="A223" t="s">
        <v>256</v>
      </c>
      <c r="B223" t="s">
        <v>313</v>
      </c>
      <c r="C223" t="s">
        <v>23</v>
      </c>
      <c r="D223">
        <v>34</v>
      </c>
      <c r="E223" s="8">
        <v>33.375</v>
      </c>
      <c r="F223" s="8">
        <f t="shared" si="27"/>
        <v>10.88</v>
      </c>
      <c r="G223" s="9">
        <f t="shared" si="28"/>
        <v>0.27573529411764702</v>
      </c>
      <c r="H223" s="9">
        <f t="shared" si="29"/>
        <v>0.45036764705882354</v>
      </c>
      <c r="I223" s="8">
        <v>3</v>
      </c>
      <c r="J223" s="8">
        <v>1.9</v>
      </c>
      <c r="K223" s="8">
        <v>5.98</v>
      </c>
      <c r="L223" s="8">
        <v>0</v>
      </c>
      <c r="M223" s="8">
        <v>10.88</v>
      </c>
      <c r="N223" s="6">
        <v>-11733.887000000001</v>
      </c>
      <c r="O223" s="6">
        <v>109400.78200000001</v>
      </c>
      <c r="P223" s="6">
        <v>40081.044000000002</v>
      </c>
      <c r="Q223" s="6">
        <v>76214.354000000007</v>
      </c>
      <c r="R223" s="6">
        <v>185615.136</v>
      </c>
      <c r="S223" s="6">
        <v>173881.24900000001</v>
      </c>
      <c r="T223" s="6">
        <f t="shared" si="30"/>
        <v>5561.5022022471912</v>
      </c>
      <c r="U223" s="6">
        <f t="shared" si="31"/>
        <v>4360.5720449438204</v>
      </c>
      <c r="V223" s="6">
        <f t="shared" si="32"/>
        <v>4008.9949063670415</v>
      </c>
      <c r="W223" s="6">
        <f t="shared" si="33"/>
        <v>3277.9260524344572</v>
      </c>
      <c r="X223" s="6">
        <f t="shared" si="34"/>
        <v>396.41564044943823</v>
      </c>
      <c r="Y223" s="6">
        <f t="shared" si="35"/>
        <v>364.45408239700379</v>
      </c>
    </row>
    <row r="224" spans="1:25">
      <c r="A224" s="12" t="s">
        <v>256</v>
      </c>
      <c r="B224" s="12" t="s">
        <v>314</v>
      </c>
      <c r="C224" s="12" t="s">
        <v>138</v>
      </c>
      <c r="D224" s="12">
        <v>36</v>
      </c>
      <c r="E224" s="13">
        <v>32.75</v>
      </c>
      <c r="F224" s="13">
        <f t="shared" si="27"/>
        <v>15.66</v>
      </c>
      <c r="G224" s="14">
        <f t="shared" si="28"/>
        <v>0.1756066411238825</v>
      </c>
      <c r="H224" s="14">
        <f t="shared" si="29"/>
        <v>0.33716475095785436</v>
      </c>
      <c r="I224" s="13">
        <v>2.75</v>
      </c>
      <c r="J224" s="13">
        <v>2.5299999999999998</v>
      </c>
      <c r="K224" s="13">
        <v>10.38</v>
      </c>
      <c r="L224" s="13">
        <v>0.75</v>
      </c>
      <c r="M224" s="13">
        <v>16.41</v>
      </c>
      <c r="N224" s="15">
        <v>-22269.597000000002</v>
      </c>
      <c r="O224" s="15">
        <v>142802.60800000001</v>
      </c>
      <c r="P224" s="15">
        <v>25314.758999999998</v>
      </c>
      <c r="Q224" s="15">
        <v>44609.404000000002</v>
      </c>
      <c r="R224" s="15">
        <v>187412.01199999999</v>
      </c>
      <c r="S224" s="15">
        <v>165142.41500000001</v>
      </c>
      <c r="T224" s="15">
        <f t="shared" si="30"/>
        <v>5722.5041832061061</v>
      </c>
      <c r="U224" s="15">
        <f t="shared" si="31"/>
        <v>4949.5344427480914</v>
      </c>
      <c r="V224" s="15">
        <f t="shared" si="32"/>
        <v>4269.5467480916031</v>
      </c>
      <c r="W224" s="15">
        <f t="shared" si="33"/>
        <v>4360.3849770992365</v>
      </c>
      <c r="X224" s="15">
        <f t="shared" si="34"/>
        <v>449.95767661346287</v>
      </c>
      <c r="Y224" s="15">
        <f t="shared" si="35"/>
        <v>388.14061346287303</v>
      </c>
    </row>
    <row r="225" spans="3:25">
      <c r="X225" s="6"/>
      <c r="Y225" s="6"/>
    </row>
    <row r="226" spans="3:25">
      <c r="X226" s="6"/>
      <c r="Y226" s="6"/>
    </row>
    <row r="227" spans="3:25">
      <c r="C227" t="s">
        <v>315</v>
      </c>
      <c r="D227" s="6">
        <f>SUM(D9:D226)</f>
        <v>15987</v>
      </c>
      <c r="E227" s="6">
        <f>SUM(E9:E226)</f>
        <v>16131.625</v>
      </c>
      <c r="F227" s="5">
        <f>SUM(F9:F226)</f>
        <v>4823.0400000000018</v>
      </c>
      <c r="G227" s="9">
        <f>+I227/F227</f>
        <v>0.26404301021762178</v>
      </c>
      <c r="H227" s="9">
        <f>+(I227+J227)/F227</f>
        <v>0.46410977308917156</v>
      </c>
      <c r="I227" s="5">
        <f t="shared" ref="I227:S227" si="36">SUM(I9:I226)</f>
        <v>1273.4899999999991</v>
      </c>
      <c r="J227" s="5">
        <f t="shared" si="36"/>
        <v>964.92999999999972</v>
      </c>
      <c r="K227" s="5">
        <f t="shared" si="36"/>
        <v>2584.619999999999</v>
      </c>
      <c r="L227" s="5">
        <f t="shared" si="36"/>
        <v>283.57</v>
      </c>
      <c r="M227" s="5">
        <f t="shared" si="36"/>
        <v>5101.2799999999988</v>
      </c>
      <c r="N227" s="6">
        <f t="shared" si="36"/>
        <v>-5858055.8711800026</v>
      </c>
      <c r="O227" s="6">
        <f t="shared" si="36"/>
        <v>42316478.356410004</v>
      </c>
      <c r="P227" s="6">
        <f t="shared" si="36"/>
        <v>5024776.3180000009</v>
      </c>
      <c r="Q227" s="6">
        <f t="shared" si="36"/>
        <v>10817237.545980001</v>
      </c>
      <c r="R227" s="6">
        <f t="shared" si="36"/>
        <v>53133715.902390033</v>
      </c>
      <c r="S227" s="6">
        <f t="shared" si="36"/>
        <v>47275660.031209983</v>
      </c>
      <c r="T227" s="6">
        <f t="shared" ref="T227" si="37">+R227/E227</f>
        <v>3293.7609138812754</v>
      </c>
      <c r="U227" s="6">
        <f t="shared" ref="U227" si="38">+(R227-P227)/E227</f>
        <v>2982.2748535494738</v>
      </c>
      <c r="V227" s="6">
        <f t="shared" ref="V227" si="39">+(S227-P227)/E227</f>
        <v>2619.1337644663809</v>
      </c>
      <c r="W227" s="6">
        <f t="shared" ref="W227" si="40">+O227/E227</f>
        <v>2623.199978700844</v>
      </c>
      <c r="X227" s="6">
        <f t="shared" si="34"/>
        <v>271.11589577722492</v>
      </c>
      <c r="Y227" s="6">
        <f t="shared" si="35"/>
        <v>238.1030694969437</v>
      </c>
    </row>
    <row r="233" spans="3:25">
      <c r="O233" t="s">
        <v>316</v>
      </c>
      <c r="P233" s="10">
        <f>+O227/R227</f>
        <v>0.79641481190865759</v>
      </c>
    </row>
  </sheetData>
  <sheetProtection algorithmName="SHA-512" hashValue="6h0KpB2nqiX1TUdkzBWK5LFV5XGMAPsd+vVm3eZKCzP8pxsao/JkgU9tp+3zoL5QF0hb1ByyUaAdzYQfAsX7WQ==" saltValue="TAr8PAehSJablvPuulYK6Q==" spinCount="100000" sheet="1" objects="1" scenarios="1" sort="0"/>
  <sortState xmlns:xlrd2="http://schemas.microsoft.com/office/spreadsheetml/2017/richdata2" ref="A9:S224">
    <sortCondition ref="B9:B224"/>
  </sortState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19037-84AB-4A7F-8FD4-EC0E1F29087A}">
  <dimension ref="A1:Y232"/>
  <sheetViews>
    <sheetView tabSelected="1" workbookViewId="0">
      <pane ySplit="8" topLeftCell="A9" activePane="bottomLeft" state="frozen"/>
      <selection pane="bottomLeft" activeCell="B8" sqref="B8"/>
    </sheetView>
  </sheetViews>
  <sheetFormatPr defaultRowHeight="15" outlineLevelRow="2"/>
  <cols>
    <col min="1" max="1" width="10.140625" customWidth="1"/>
    <col min="2" max="2" width="38.28515625" customWidth="1"/>
    <col min="3" max="3" width="34.42578125" customWidth="1"/>
    <col min="4" max="4" width="12.140625" customWidth="1"/>
    <col min="5" max="5" width="14.5703125" customWidth="1"/>
    <col min="6" max="6" width="13.28515625" customWidth="1"/>
    <col min="7" max="7" width="10.7109375" customWidth="1"/>
    <col min="8" max="8" width="13.85546875" customWidth="1"/>
    <col min="9" max="9" width="11.42578125" customWidth="1"/>
    <col min="10" max="10" width="11.5703125" customWidth="1"/>
    <col min="11" max="11" width="11.85546875" customWidth="1"/>
    <col min="12" max="12" width="11.7109375" customWidth="1"/>
    <col min="14" max="14" width="13.7109375" customWidth="1"/>
    <col min="15" max="15" width="19.140625" customWidth="1"/>
    <col min="16" max="16" width="13.7109375" customWidth="1"/>
    <col min="17" max="17" width="15.28515625" customWidth="1"/>
    <col min="18" max="18" width="11.5703125" customWidth="1"/>
    <col min="19" max="19" width="13.28515625" customWidth="1"/>
    <col min="20" max="20" width="16.28515625" customWidth="1"/>
    <col min="21" max="21" width="15.140625" customWidth="1"/>
    <col min="22" max="22" width="12.28515625" customWidth="1"/>
    <col min="23" max="23" width="12.140625" customWidth="1"/>
    <col min="24" max="25" width="15.28515625" customWidth="1"/>
  </cols>
  <sheetData>
    <row r="1" spans="1:25" s="1" customFormat="1">
      <c r="A1" s="1" t="s">
        <v>228</v>
      </c>
      <c r="E1" s="2" t="s">
        <v>229</v>
      </c>
      <c r="F1" s="2"/>
      <c r="G1" s="3"/>
      <c r="H1" s="3"/>
      <c r="I1" s="2" t="s">
        <v>230</v>
      </c>
      <c r="J1" s="2"/>
      <c r="K1" s="2"/>
      <c r="L1" s="2"/>
      <c r="M1" s="4"/>
      <c r="X1" s="1">
        <v>11</v>
      </c>
    </row>
    <row r="2" spans="1:25" ht="15.75" customHeight="1">
      <c r="A2" s="1" t="s">
        <v>231</v>
      </c>
      <c r="E2" s="5"/>
      <c r="F2" s="5"/>
      <c r="I2" s="5"/>
      <c r="J2" s="5"/>
      <c r="K2" s="5"/>
      <c r="L2" s="5"/>
      <c r="M2" s="5"/>
      <c r="N2" s="6"/>
      <c r="O2" s="6"/>
      <c r="P2" s="6"/>
      <c r="Q2" s="6"/>
      <c r="R2" s="6"/>
      <c r="S2" s="6"/>
    </row>
    <row r="3" spans="1:25" ht="5.25" customHeight="1">
      <c r="E3" s="5"/>
      <c r="F3" s="5"/>
      <c r="I3" s="5"/>
      <c r="J3" s="5"/>
      <c r="K3" s="5"/>
      <c r="L3" s="5"/>
      <c r="M3" s="5"/>
    </row>
    <row r="4" spans="1:25" s="1" customFormat="1" ht="13.5" customHeight="1">
      <c r="A4" s="1" t="s">
        <v>232</v>
      </c>
      <c r="E4" s="2"/>
      <c r="F4" s="2"/>
      <c r="G4" s="3"/>
      <c r="H4" s="3"/>
      <c r="I4" s="2"/>
      <c r="J4" s="2"/>
      <c r="K4" s="2"/>
      <c r="L4" s="2"/>
      <c r="M4" s="4"/>
    </row>
    <row r="5" spans="1:25" s="1" customFormat="1">
      <c r="E5" s="2"/>
      <c r="F5" s="2"/>
      <c r="G5" s="3"/>
      <c r="H5" s="3"/>
      <c r="I5" s="2"/>
      <c r="J5" s="2"/>
      <c r="K5" s="2"/>
      <c r="L5" s="2"/>
      <c r="M5" s="4"/>
    </row>
    <row r="6" spans="1:25" s="1" customFormat="1">
      <c r="E6" s="2"/>
      <c r="F6" s="2"/>
      <c r="G6" s="3"/>
      <c r="H6" s="3"/>
      <c r="I6" s="2"/>
      <c r="J6" s="2"/>
      <c r="K6" s="2"/>
      <c r="L6" s="2"/>
      <c r="M6" s="4"/>
    </row>
    <row r="7" spans="1:25" s="1" customFormat="1">
      <c r="E7" s="2"/>
      <c r="F7" s="2"/>
      <c r="G7" s="3"/>
      <c r="H7" s="3"/>
      <c r="I7" s="2"/>
      <c r="J7" s="2"/>
      <c r="K7" s="2"/>
      <c r="L7" s="2"/>
      <c r="M7" s="4"/>
    </row>
    <row r="8" spans="1:25" s="7" customFormat="1" ht="65.099999999999994" customHeight="1">
      <c r="A8" s="16" t="s">
        <v>0</v>
      </c>
      <c r="B8" s="17" t="s">
        <v>2</v>
      </c>
      <c r="C8" s="18" t="s">
        <v>233</v>
      </c>
      <c r="D8" s="18" t="s">
        <v>234</v>
      </c>
      <c r="E8" s="19" t="s">
        <v>235</v>
      </c>
      <c r="F8" s="20" t="s">
        <v>236</v>
      </c>
      <c r="G8" s="16" t="s">
        <v>237</v>
      </c>
      <c r="H8" s="16" t="s">
        <v>238</v>
      </c>
      <c r="I8" s="20" t="s">
        <v>239</v>
      </c>
      <c r="J8" s="20" t="s">
        <v>240</v>
      </c>
      <c r="K8" s="20" t="s">
        <v>241</v>
      </c>
      <c r="L8" s="20" t="s">
        <v>242</v>
      </c>
      <c r="M8" s="20" t="s">
        <v>243</v>
      </c>
      <c r="N8" s="21" t="s">
        <v>244</v>
      </c>
      <c r="O8" s="21" t="s">
        <v>245</v>
      </c>
      <c r="P8" s="16" t="s">
        <v>246</v>
      </c>
      <c r="Q8" s="21" t="s">
        <v>247</v>
      </c>
      <c r="R8" s="21" t="s">
        <v>248</v>
      </c>
      <c r="S8" s="17" t="s">
        <v>249</v>
      </c>
      <c r="T8" s="17" t="s">
        <v>250</v>
      </c>
      <c r="U8" s="22" t="s">
        <v>251</v>
      </c>
      <c r="V8" s="22" t="s">
        <v>252</v>
      </c>
      <c r="W8" s="22" t="s">
        <v>253</v>
      </c>
      <c r="X8" s="22" t="s">
        <v>254</v>
      </c>
      <c r="Y8" s="22" t="s">
        <v>255</v>
      </c>
    </row>
    <row r="9" spans="1:25" outlineLevel="2">
      <c r="A9" s="23" t="s">
        <v>263</v>
      </c>
      <c r="B9" s="24" t="s">
        <v>300</v>
      </c>
      <c r="C9" s="24" t="s">
        <v>61</v>
      </c>
      <c r="D9" s="24">
        <v>6</v>
      </c>
      <c r="E9" s="25">
        <v>4.125</v>
      </c>
      <c r="F9" s="25">
        <f t="shared" ref="F9:F37" si="0">+K9+J9+I9</f>
        <v>2.2400000000000002</v>
      </c>
      <c r="G9" s="26">
        <f t="shared" ref="G9:G72" si="1">+I9/F9</f>
        <v>0</v>
      </c>
      <c r="H9" s="26">
        <f t="shared" ref="H9:H72" si="2">+(I9+J9)/F9</f>
        <v>0.40625</v>
      </c>
      <c r="I9" s="25">
        <v>0</v>
      </c>
      <c r="J9" s="25">
        <v>0.91</v>
      </c>
      <c r="K9" s="25">
        <v>1.33</v>
      </c>
      <c r="L9" s="25">
        <v>0</v>
      </c>
      <c r="M9" s="25">
        <v>2.2400000000000002</v>
      </c>
      <c r="N9" s="27">
        <v>0</v>
      </c>
      <c r="O9" s="27">
        <v>6350.2759999999998</v>
      </c>
      <c r="P9" s="27">
        <v>0</v>
      </c>
      <c r="Q9" s="27">
        <v>87.861000000000004</v>
      </c>
      <c r="R9" s="27">
        <v>6438.1369999999997</v>
      </c>
      <c r="S9" s="27">
        <v>6438.1369999999997</v>
      </c>
      <c r="T9" s="27">
        <f t="shared" ref="T9:T72" si="3">+R9/E9</f>
        <v>1560.7604848484848</v>
      </c>
      <c r="U9" s="27">
        <f t="shared" ref="U9:U72" si="4">+(R9-P9)/E9</f>
        <v>1560.7604848484848</v>
      </c>
      <c r="V9" s="27">
        <f t="shared" ref="V9:V72" si="5">+(S9-P9)/E9</f>
        <v>1560.7604848484848</v>
      </c>
      <c r="W9" s="27">
        <f t="shared" ref="W9:W72" si="6">+O9/E9</f>
        <v>1539.4608484848484</v>
      </c>
      <c r="X9" s="27">
        <f t="shared" ref="X9:X72" si="7">+U9/$X$1</f>
        <v>141.8873168044077</v>
      </c>
      <c r="Y9" s="28">
        <f t="shared" ref="Y9:Y72" si="8">+V9/$X$1</f>
        <v>141.8873168044077</v>
      </c>
    </row>
    <row r="10" spans="1:25" outlineLevel="2">
      <c r="A10" s="29" t="s">
        <v>263</v>
      </c>
      <c r="B10" s="12" t="s">
        <v>304</v>
      </c>
      <c r="C10" s="12" t="s">
        <v>16</v>
      </c>
      <c r="D10" s="12">
        <v>5</v>
      </c>
      <c r="E10" s="13">
        <v>5</v>
      </c>
      <c r="F10" s="13">
        <f t="shared" si="0"/>
        <v>2.25</v>
      </c>
      <c r="G10" s="30">
        <f t="shared" si="1"/>
        <v>0</v>
      </c>
      <c r="H10" s="30">
        <f t="shared" si="2"/>
        <v>0.33333333333333331</v>
      </c>
      <c r="I10" s="13">
        <v>0</v>
      </c>
      <c r="J10" s="13">
        <v>0.75</v>
      </c>
      <c r="K10" s="13">
        <v>1.5</v>
      </c>
      <c r="L10" s="13">
        <v>0</v>
      </c>
      <c r="M10" s="13">
        <v>2.25</v>
      </c>
      <c r="N10" s="15">
        <v>-1158.038</v>
      </c>
      <c r="O10" s="15">
        <v>19098.525000000001</v>
      </c>
      <c r="P10" s="15">
        <v>1502.0039999999999</v>
      </c>
      <c r="Q10" s="15">
        <v>2205.848</v>
      </c>
      <c r="R10" s="15">
        <v>21304.373</v>
      </c>
      <c r="S10" s="15">
        <v>20146.334999999999</v>
      </c>
      <c r="T10" s="15">
        <f t="shared" si="3"/>
        <v>4260.8746000000001</v>
      </c>
      <c r="U10" s="15">
        <f t="shared" si="4"/>
        <v>3960.4737999999998</v>
      </c>
      <c r="V10" s="15">
        <f t="shared" si="5"/>
        <v>3728.8661999999995</v>
      </c>
      <c r="W10" s="15">
        <f t="shared" si="6"/>
        <v>3819.7050000000004</v>
      </c>
      <c r="X10" s="15">
        <f t="shared" si="7"/>
        <v>360.04307272727272</v>
      </c>
      <c r="Y10" s="31">
        <f t="shared" si="8"/>
        <v>338.98783636363629</v>
      </c>
    </row>
    <row r="11" spans="1:25" outlineLevel="2">
      <c r="A11" s="32" t="s">
        <v>263</v>
      </c>
      <c r="B11" t="s">
        <v>282</v>
      </c>
      <c r="C11" t="s">
        <v>135</v>
      </c>
      <c r="D11">
        <v>8</v>
      </c>
      <c r="E11" s="8">
        <v>7.5</v>
      </c>
      <c r="F11" s="8">
        <f t="shared" si="0"/>
        <v>2.25</v>
      </c>
      <c r="G11" s="33">
        <f t="shared" si="1"/>
        <v>0</v>
      </c>
      <c r="H11" s="33">
        <f t="shared" si="2"/>
        <v>0.1111111111111111</v>
      </c>
      <c r="I11" s="8">
        <v>0</v>
      </c>
      <c r="J11" s="8">
        <v>0.25</v>
      </c>
      <c r="K11" s="8">
        <v>2</v>
      </c>
      <c r="L11" s="8">
        <v>0</v>
      </c>
      <c r="M11" s="8">
        <v>2.25</v>
      </c>
      <c r="N11" s="6">
        <v>-1854.4751799999999</v>
      </c>
      <c r="O11" s="6">
        <v>22288.956409999999</v>
      </c>
      <c r="P11" s="6">
        <v>1598</v>
      </c>
      <c r="Q11" s="6">
        <v>5049.8379800000002</v>
      </c>
      <c r="R11" s="6">
        <f>+Q11+O11</f>
        <v>27338.794389999999</v>
      </c>
      <c r="S11" s="6">
        <f>+R11+N11</f>
        <v>25484.319209999998</v>
      </c>
      <c r="T11" s="6">
        <f t="shared" si="3"/>
        <v>3645.1725853333332</v>
      </c>
      <c r="U11" s="6">
        <f t="shared" si="4"/>
        <v>3432.1059186666666</v>
      </c>
      <c r="V11" s="6">
        <f t="shared" si="5"/>
        <v>3184.8425613333329</v>
      </c>
      <c r="W11" s="6">
        <f t="shared" si="6"/>
        <v>2971.8608546666665</v>
      </c>
      <c r="X11" s="6">
        <f t="shared" si="7"/>
        <v>312.00962896969696</v>
      </c>
      <c r="Y11" s="34">
        <f t="shared" si="8"/>
        <v>289.53114193939388</v>
      </c>
    </row>
    <row r="12" spans="1:25" outlineLevel="2">
      <c r="A12" s="29" t="s">
        <v>263</v>
      </c>
      <c r="B12" s="12" t="s">
        <v>288</v>
      </c>
      <c r="C12" s="12" t="s">
        <v>18</v>
      </c>
      <c r="D12" s="12">
        <v>8</v>
      </c>
      <c r="E12" s="13">
        <v>7.625</v>
      </c>
      <c r="F12" s="13">
        <f t="shared" si="0"/>
        <v>3.1900000000000004</v>
      </c>
      <c r="G12" s="30">
        <f t="shared" si="1"/>
        <v>0.32288401253918492</v>
      </c>
      <c r="H12" s="30">
        <f t="shared" si="2"/>
        <v>0.35423197492163011</v>
      </c>
      <c r="I12" s="13">
        <v>1.03</v>
      </c>
      <c r="J12" s="13">
        <v>0.1</v>
      </c>
      <c r="K12" s="13">
        <v>2.06</v>
      </c>
      <c r="L12" s="13">
        <v>0</v>
      </c>
      <c r="M12" s="13">
        <v>3.19</v>
      </c>
      <c r="N12" s="15">
        <v>-3095.4490000000001</v>
      </c>
      <c r="O12" s="15">
        <v>12306.691000000001</v>
      </c>
      <c r="P12" s="15">
        <v>2078.6860000000001</v>
      </c>
      <c r="Q12" s="15">
        <v>3014.6439999999998</v>
      </c>
      <c r="R12" s="15">
        <v>15321.334999999999</v>
      </c>
      <c r="S12" s="15">
        <v>12225.886</v>
      </c>
      <c r="T12" s="15">
        <f t="shared" si="3"/>
        <v>2009.3554098360655</v>
      </c>
      <c r="U12" s="15">
        <f t="shared" si="4"/>
        <v>1736.7408524590164</v>
      </c>
      <c r="V12" s="15">
        <f t="shared" si="5"/>
        <v>1330.7803278688525</v>
      </c>
      <c r="W12" s="15">
        <f t="shared" si="6"/>
        <v>1613.9922622950821</v>
      </c>
      <c r="X12" s="15">
        <f t="shared" si="7"/>
        <v>157.88553204172877</v>
      </c>
      <c r="Y12" s="31">
        <f t="shared" si="8"/>
        <v>120.98002980625932</v>
      </c>
    </row>
    <row r="13" spans="1:25" outlineLevel="2">
      <c r="A13" s="32" t="s">
        <v>263</v>
      </c>
      <c r="B13" t="s">
        <v>281</v>
      </c>
      <c r="C13" t="s">
        <v>204</v>
      </c>
      <c r="D13">
        <v>9</v>
      </c>
      <c r="E13" s="8">
        <v>9.625</v>
      </c>
      <c r="F13" s="8">
        <f t="shared" si="0"/>
        <v>3.81</v>
      </c>
      <c r="G13" s="33">
        <f t="shared" si="1"/>
        <v>0</v>
      </c>
      <c r="H13" s="33">
        <f t="shared" si="2"/>
        <v>0.32808398950131235</v>
      </c>
      <c r="I13" s="8">
        <v>0</v>
      </c>
      <c r="J13" s="8">
        <v>1.25</v>
      </c>
      <c r="K13" s="8">
        <v>2.56</v>
      </c>
      <c r="L13" s="8">
        <v>1.2</v>
      </c>
      <c r="M13" s="8">
        <v>5.01</v>
      </c>
      <c r="N13" s="6">
        <v>-4501.4170000000004</v>
      </c>
      <c r="O13" s="6">
        <v>30422.397000000001</v>
      </c>
      <c r="P13" s="6">
        <v>2877.9720000000002</v>
      </c>
      <c r="Q13" s="6">
        <v>6156.3280000000004</v>
      </c>
      <c r="R13" s="6">
        <v>36578.724999999999</v>
      </c>
      <c r="S13" s="6">
        <v>32077.308000000001</v>
      </c>
      <c r="T13" s="6">
        <f t="shared" si="3"/>
        <v>3800.3870129870129</v>
      </c>
      <c r="U13" s="6">
        <f t="shared" si="4"/>
        <v>3501.376935064935</v>
      </c>
      <c r="V13" s="6">
        <f t="shared" si="5"/>
        <v>3033.6972467532469</v>
      </c>
      <c r="W13" s="6">
        <f t="shared" si="6"/>
        <v>3160.7685194805194</v>
      </c>
      <c r="X13" s="6">
        <f t="shared" si="7"/>
        <v>318.30699409681228</v>
      </c>
      <c r="Y13" s="34">
        <f t="shared" si="8"/>
        <v>275.79065879574972</v>
      </c>
    </row>
    <row r="14" spans="1:25" outlineLevel="2">
      <c r="A14" s="29" t="s">
        <v>263</v>
      </c>
      <c r="B14" s="12" t="s">
        <v>273</v>
      </c>
      <c r="C14" s="12" t="s">
        <v>11</v>
      </c>
      <c r="D14" s="12">
        <v>11</v>
      </c>
      <c r="E14" s="13">
        <v>11</v>
      </c>
      <c r="F14" s="13">
        <f t="shared" si="0"/>
        <v>2.9</v>
      </c>
      <c r="G14" s="30">
        <f t="shared" si="1"/>
        <v>0.74137931034482762</v>
      </c>
      <c r="H14" s="30">
        <f t="shared" si="2"/>
        <v>0.74137931034482762</v>
      </c>
      <c r="I14" s="13">
        <v>2.15</v>
      </c>
      <c r="J14" s="13">
        <v>0</v>
      </c>
      <c r="K14" s="13">
        <v>0.75</v>
      </c>
      <c r="L14" s="13">
        <v>0</v>
      </c>
      <c r="M14" s="13">
        <v>2.9</v>
      </c>
      <c r="N14" s="15">
        <v>-3828.9270000000001</v>
      </c>
      <c r="O14" s="15">
        <v>23124.575000000001</v>
      </c>
      <c r="P14" s="15">
        <v>2511</v>
      </c>
      <c r="Q14" s="15">
        <v>4239.9960000000001</v>
      </c>
      <c r="R14" s="15">
        <v>27364.571</v>
      </c>
      <c r="S14" s="15">
        <v>23535.644</v>
      </c>
      <c r="T14" s="15">
        <f t="shared" si="3"/>
        <v>2487.6882727272728</v>
      </c>
      <c r="U14" s="15">
        <f t="shared" si="4"/>
        <v>2259.4155454545453</v>
      </c>
      <c r="V14" s="15">
        <f t="shared" si="5"/>
        <v>1911.3312727272728</v>
      </c>
      <c r="W14" s="15">
        <f t="shared" si="6"/>
        <v>2102.2340909090908</v>
      </c>
      <c r="X14" s="15">
        <f t="shared" si="7"/>
        <v>205.40141322314048</v>
      </c>
      <c r="Y14" s="31">
        <f t="shared" si="8"/>
        <v>173.75738842975207</v>
      </c>
    </row>
    <row r="15" spans="1:25" outlineLevel="2">
      <c r="A15" s="32" t="s">
        <v>263</v>
      </c>
      <c r="B15" t="s">
        <v>278</v>
      </c>
      <c r="C15" t="s">
        <v>85</v>
      </c>
      <c r="D15">
        <v>11</v>
      </c>
      <c r="E15" s="8">
        <v>11</v>
      </c>
      <c r="F15" s="8">
        <f t="shared" si="0"/>
        <v>4</v>
      </c>
      <c r="G15" s="33">
        <f t="shared" si="1"/>
        <v>0.25</v>
      </c>
      <c r="H15" s="33">
        <f t="shared" si="2"/>
        <v>0.5</v>
      </c>
      <c r="I15" s="8">
        <v>1</v>
      </c>
      <c r="J15" s="8">
        <v>1</v>
      </c>
      <c r="K15" s="8">
        <v>2</v>
      </c>
      <c r="L15" s="8">
        <v>0</v>
      </c>
      <c r="M15" s="8">
        <v>4</v>
      </c>
      <c r="N15" s="6">
        <v>-5730.2209999999995</v>
      </c>
      <c r="O15" s="6">
        <v>41704.26</v>
      </c>
      <c r="P15" s="6">
        <v>7559.616</v>
      </c>
      <c r="Q15" s="6">
        <v>19489.002</v>
      </c>
      <c r="R15" s="6">
        <v>61193.262000000002</v>
      </c>
      <c r="S15" s="6">
        <v>55463.040999999997</v>
      </c>
      <c r="T15" s="6">
        <f t="shared" si="3"/>
        <v>5563.0238181818186</v>
      </c>
      <c r="U15" s="6">
        <f t="shared" si="4"/>
        <v>4875.7860000000001</v>
      </c>
      <c r="V15" s="6">
        <f t="shared" si="5"/>
        <v>4354.8568181818182</v>
      </c>
      <c r="W15" s="6">
        <f t="shared" si="6"/>
        <v>3791.2963636363638</v>
      </c>
      <c r="X15" s="6">
        <f t="shared" si="7"/>
        <v>443.25327272727276</v>
      </c>
      <c r="Y15" s="34">
        <f t="shared" si="8"/>
        <v>395.89607438016532</v>
      </c>
    </row>
    <row r="16" spans="1:25" outlineLevel="2">
      <c r="A16" s="29" t="s">
        <v>263</v>
      </c>
      <c r="B16" s="12" t="s">
        <v>279</v>
      </c>
      <c r="C16" s="12" t="s">
        <v>108</v>
      </c>
      <c r="D16" s="12">
        <v>13</v>
      </c>
      <c r="E16" s="13">
        <v>11.875</v>
      </c>
      <c r="F16" s="13">
        <f t="shared" si="0"/>
        <v>5.57</v>
      </c>
      <c r="G16" s="30">
        <f t="shared" si="1"/>
        <v>0.21543985637342908</v>
      </c>
      <c r="H16" s="30">
        <f t="shared" si="2"/>
        <v>0.21543985637342908</v>
      </c>
      <c r="I16" s="13">
        <v>1.2</v>
      </c>
      <c r="J16" s="13">
        <v>0</v>
      </c>
      <c r="K16" s="13">
        <v>4.37</v>
      </c>
      <c r="L16" s="13">
        <v>0</v>
      </c>
      <c r="M16" s="13">
        <v>5.57</v>
      </c>
      <c r="N16" s="15">
        <v>-3323.7449999999999</v>
      </c>
      <c r="O16" s="15">
        <v>44441.637999999999</v>
      </c>
      <c r="P16" s="15">
        <v>7705.3559999999998</v>
      </c>
      <c r="Q16" s="15">
        <v>21167.268</v>
      </c>
      <c r="R16" s="15">
        <v>65608.906000000003</v>
      </c>
      <c r="S16" s="15">
        <v>62285.161</v>
      </c>
      <c r="T16" s="15">
        <f t="shared" si="3"/>
        <v>5524.9605052631578</v>
      </c>
      <c r="U16" s="15">
        <f t="shared" si="4"/>
        <v>4876.0884210526319</v>
      </c>
      <c r="V16" s="15">
        <f t="shared" si="5"/>
        <v>4596.1941052631582</v>
      </c>
      <c r="W16" s="15">
        <f t="shared" si="6"/>
        <v>3742.4537263157895</v>
      </c>
      <c r="X16" s="15">
        <f t="shared" si="7"/>
        <v>443.28076555023927</v>
      </c>
      <c r="Y16" s="31">
        <f t="shared" si="8"/>
        <v>417.83582775119618</v>
      </c>
    </row>
    <row r="17" spans="1:25" outlineLevel="2">
      <c r="A17" s="32" t="s">
        <v>263</v>
      </c>
      <c r="B17" t="s">
        <v>280</v>
      </c>
      <c r="C17" t="s">
        <v>222</v>
      </c>
      <c r="D17">
        <v>12</v>
      </c>
      <c r="E17" s="8">
        <v>12</v>
      </c>
      <c r="F17" s="8">
        <f t="shared" si="0"/>
        <v>4.2</v>
      </c>
      <c r="G17" s="33">
        <f t="shared" si="1"/>
        <v>0</v>
      </c>
      <c r="H17" s="33">
        <f t="shared" si="2"/>
        <v>0.52380952380952384</v>
      </c>
      <c r="I17" s="8">
        <v>0</v>
      </c>
      <c r="J17" s="8">
        <v>2.2000000000000002</v>
      </c>
      <c r="K17" s="8">
        <v>2</v>
      </c>
      <c r="L17" s="8">
        <v>1</v>
      </c>
      <c r="M17" s="8">
        <v>5.2</v>
      </c>
      <c r="N17" s="6">
        <v>-2423.2150000000001</v>
      </c>
      <c r="O17" s="6">
        <v>32075.041000000001</v>
      </c>
      <c r="P17" s="6">
        <v>4138.3919999999998</v>
      </c>
      <c r="Q17" s="6">
        <v>7432.5330000000004</v>
      </c>
      <c r="R17" s="6">
        <v>39507.574000000001</v>
      </c>
      <c r="S17" s="6">
        <v>37084.358999999997</v>
      </c>
      <c r="T17" s="6">
        <f t="shared" si="3"/>
        <v>3292.2978333333335</v>
      </c>
      <c r="U17" s="6">
        <f t="shared" si="4"/>
        <v>2947.4318333333335</v>
      </c>
      <c r="V17" s="6">
        <f t="shared" si="5"/>
        <v>2745.4972499999999</v>
      </c>
      <c r="W17" s="6">
        <f t="shared" si="6"/>
        <v>2672.9200833333334</v>
      </c>
      <c r="X17" s="6">
        <f t="shared" si="7"/>
        <v>267.94834848484851</v>
      </c>
      <c r="Y17" s="34">
        <f t="shared" si="8"/>
        <v>249.59065909090907</v>
      </c>
    </row>
    <row r="18" spans="1:25" outlineLevel="2">
      <c r="A18" s="29" t="s">
        <v>263</v>
      </c>
      <c r="B18" s="12" t="s">
        <v>295</v>
      </c>
      <c r="C18" s="12" t="s">
        <v>142</v>
      </c>
      <c r="D18" s="12">
        <v>15</v>
      </c>
      <c r="E18" s="13">
        <v>13.625</v>
      </c>
      <c r="F18" s="13">
        <f t="shared" si="0"/>
        <v>3.93</v>
      </c>
      <c r="G18" s="30">
        <f t="shared" si="1"/>
        <v>0.38167938931297707</v>
      </c>
      <c r="H18" s="30">
        <f t="shared" si="2"/>
        <v>0.61832061068702293</v>
      </c>
      <c r="I18" s="13">
        <v>1.5</v>
      </c>
      <c r="J18" s="13">
        <v>0.93</v>
      </c>
      <c r="K18" s="13">
        <v>1.5</v>
      </c>
      <c r="L18" s="13">
        <v>0.25</v>
      </c>
      <c r="M18" s="13">
        <v>4.18</v>
      </c>
      <c r="N18" s="15">
        <v>-5129.1239999999998</v>
      </c>
      <c r="O18" s="15">
        <v>52480.915000000001</v>
      </c>
      <c r="P18" s="15">
        <v>5967</v>
      </c>
      <c r="Q18" s="15">
        <v>13972.647000000001</v>
      </c>
      <c r="R18" s="15">
        <v>66453.562000000005</v>
      </c>
      <c r="S18" s="15">
        <v>61324.438000000002</v>
      </c>
      <c r="T18" s="15">
        <f t="shared" si="3"/>
        <v>4877.3256513761471</v>
      </c>
      <c r="U18" s="15">
        <f t="shared" si="4"/>
        <v>4439.3806972477068</v>
      </c>
      <c r="V18" s="15">
        <f t="shared" si="5"/>
        <v>4062.9312293577982</v>
      </c>
      <c r="W18" s="15">
        <f t="shared" si="6"/>
        <v>3851.810275229358</v>
      </c>
      <c r="X18" s="15">
        <f t="shared" si="7"/>
        <v>403.58006338615519</v>
      </c>
      <c r="Y18" s="31">
        <f t="shared" si="8"/>
        <v>369.35738448707258</v>
      </c>
    </row>
    <row r="19" spans="1:25" outlineLevel="2">
      <c r="A19" s="32" t="s">
        <v>263</v>
      </c>
      <c r="B19" t="s">
        <v>296</v>
      </c>
      <c r="C19" t="s">
        <v>223</v>
      </c>
      <c r="D19">
        <v>15</v>
      </c>
      <c r="E19" s="8">
        <v>14</v>
      </c>
      <c r="F19" s="8">
        <f t="shared" si="0"/>
        <v>5.1099999999999994</v>
      </c>
      <c r="G19" s="33">
        <f t="shared" si="1"/>
        <v>0.34246575342465757</v>
      </c>
      <c r="H19" s="33">
        <f t="shared" si="2"/>
        <v>0.81604696673189836</v>
      </c>
      <c r="I19" s="8">
        <v>1.75</v>
      </c>
      <c r="J19" s="8">
        <v>2.42</v>
      </c>
      <c r="K19" s="8">
        <v>0.94</v>
      </c>
      <c r="L19" s="8">
        <v>0</v>
      </c>
      <c r="M19" s="8">
        <v>5.1100000000000003</v>
      </c>
      <c r="N19" s="6">
        <v>-4380.1559999999999</v>
      </c>
      <c r="O19" s="6">
        <v>55581.303</v>
      </c>
      <c r="P19" s="6">
        <v>16888.734</v>
      </c>
      <c r="Q19" s="6">
        <v>19235.599999999999</v>
      </c>
      <c r="R19" s="6">
        <v>74816.903000000006</v>
      </c>
      <c r="S19" s="6">
        <v>70436.747000000003</v>
      </c>
      <c r="T19" s="6">
        <f t="shared" si="3"/>
        <v>5344.0645000000004</v>
      </c>
      <c r="U19" s="6">
        <f t="shared" si="4"/>
        <v>4137.7263571428575</v>
      </c>
      <c r="V19" s="6">
        <f t="shared" si="5"/>
        <v>3824.8580714285717</v>
      </c>
      <c r="W19" s="6">
        <f t="shared" si="6"/>
        <v>3970.0930714285714</v>
      </c>
      <c r="X19" s="6">
        <f t="shared" si="7"/>
        <v>376.15694155844159</v>
      </c>
      <c r="Y19" s="34">
        <f t="shared" si="8"/>
        <v>347.71437012987013</v>
      </c>
    </row>
    <row r="20" spans="1:25" outlineLevel="2">
      <c r="A20" s="29" t="s">
        <v>263</v>
      </c>
      <c r="B20" s="12" t="s">
        <v>311</v>
      </c>
      <c r="C20" s="12" t="s">
        <v>128</v>
      </c>
      <c r="D20" s="12">
        <v>16</v>
      </c>
      <c r="E20" s="13">
        <v>15.875</v>
      </c>
      <c r="F20" s="13">
        <f t="shared" si="0"/>
        <v>6.7700000000000005</v>
      </c>
      <c r="G20" s="30">
        <f t="shared" si="1"/>
        <v>0.51698670605612995</v>
      </c>
      <c r="H20" s="30">
        <f t="shared" si="2"/>
        <v>0.59527326440177253</v>
      </c>
      <c r="I20" s="13">
        <v>3.5</v>
      </c>
      <c r="J20" s="13">
        <v>0.53</v>
      </c>
      <c r="K20" s="13">
        <v>2.74</v>
      </c>
      <c r="L20" s="13">
        <v>0.25</v>
      </c>
      <c r="M20" s="13">
        <v>7.02</v>
      </c>
      <c r="N20" s="15">
        <v>-5816.8440000000001</v>
      </c>
      <c r="O20" s="15">
        <v>93899.346999999994</v>
      </c>
      <c r="P20" s="15">
        <v>0</v>
      </c>
      <c r="Q20" s="15">
        <v>938.822</v>
      </c>
      <c r="R20" s="15">
        <v>94838.168999999994</v>
      </c>
      <c r="S20" s="15">
        <v>89021.324999999997</v>
      </c>
      <c r="T20" s="15">
        <f t="shared" si="3"/>
        <v>5974.0578897637788</v>
      </c>
      <c r="U20" s="15">
        <f t="shared" si="4"/>
        <v>5974.0578897637788</v>
      </c>
      <c r="V20" s="15">
        <f t="shared" si="5"/>
        <v>5607.6425196850396</v>
      </c>
      <c r="W20" s="15">
        <f t="shared" si="6"/>
        <v>5914.919496062992</v>
      </c>
      <c r="X20" s="15">
        <f t="shared" si="7"/>
        <v>543.09617179670715</v>
      </c>
      <c r="Y20" s="31">
        <f t="shared" si="8"/>
        <v>509.78568360773085</v>
      </c>
    </row>
    <row r="21" spans="1:25" outlineLevel="2">
      <c r="A21" s="32" t="s">
        <v>263</v>
      </c>
      <c r="B21" t="s">
        <v>287</v>
      </c>
      <c r="C21" t="s">
        <v>214</v>
      </c>
      <c r="D21">
        <v>18</v>
      </c>
      <c r="E21" s="8">
        <v>17.125</v>
      </c>
      <c r="F21" s="8">
        <f t="shared" si="0"/>
        <v>3.7</v>
      </c>
      <c r="G21" s="33">
        <f t="shared" si="1"/>
        <v>0.35135135135135137</v>
      </c>
      <c r="H21" s="33">
        <f t="shared" si="2"/>
        <v>0.35135135135135137</v>
      </c>
      <c r="I21" s="8">
        <v>1.3</v>
      </c>
      <c r="J21" s="8">
        <v>0</v>
      </c>
      <c r="K21" s="8">
        <v>2.4</v>
      </c>
      <c r="L21" s="8">
        <v>0</v>
      </c>
      <c r="M21" s="8">
        <v>3.7</v>
      </c>
      <c r="N21" s="6">
        <v>-3976.1950000000002</v>
      </c>
      <c r="O21" s="6">
        <v>42972.928</v>
      </c>
      <c r="P21" s="6">
        <v>4236</v>
      </c>
      <c r="Q21" s="6">
        <v>10092.857</v>
      </c>
      <c r="R21" s="6">
        <v>53065.785000000003</v>
      </c>
      <c r="S21" s="6">
        <v>49089.59</v>
      </c>
      <c r="T21" s="6">
        <f t="shared" si="3"/>
        <v>3098.7319708029199</v>
      </c>
      <c r="U21" s="6">
        <f t="shared" si="4"/>
        <v>2851.3743065693434</v>
      </c>
      <c r="V21" s="6">
        <f t="shared" si="5"/>
        <v>2619.187737226277</v>
      </c>
      <c r="W21" s="6">
        <f t="shared" si="6"/>
        <v>2509.3680583941605</v>
      </c>
      <c r="X21" s="6">
        <f t="shared" si="7"/>
        <v>259.21584605175849</v>
      </c>
      <c r="Y21" s="34">
        <f t="shared" si="8"/>
        <v>238.10797611147973</v>
      </c>
    </row>
    <row r="22" spans="1:25" outlineLevel="2">
      <c r="A22" s="29" t="s">
        <v>263</v>
      </c>
      <c r="B22" s="12" t="s">
        <v>298</v>
      </c>
      <c r="C22" s="12" t="s">
        <v>47</v>
      </c>
      <c r="D22" s="12">
        <v>19</v>
      </c>
      <c r="E22" s="13">
        <v>17.125</v>
      </c>
      <c r="F22" s="13">
        <f t="shared" si="0"/>
        <v>6.5600000000000005</v>
      </c>
      <c r="G22" s="30">
        <f t="shared" si="1"/>
        <v>0.23780487804878048</v>
      </c>
      <c r="H22" s="30">
        <f t="shared" si="2"/>
        <v>0.39024390243902435</v>
      </c>
      <c r="I22" s="13">
        <v>1.56</v>
      </c>
      <c r="J22" s="13">
        <v>1</v>
      </c>
      <c r="K22" s="13">
        <v>4</v>
      </c>
      <c r="L22" s="13">
        <v>1</v>
      </c>
      <c r="M22" s="13">
        <v>7.56</v>
      </c>
      <c r="N22" s="15">
        <v>-22641.865000000002</v>
      </c>
      <c r="O22" s="15">
        <v>60425.258999999998</v>
      </c>
      <c r="P22" s="15">
        <v>30059.303</v>
      </c>
      <c r="Q22" s="15">
        <v>38330.472999999998</v>
      </c>
      <c r="R22" s="15">
        <v>98755.732000000004</v>
      </c>
      <c r="S22" s="15">
        <v>76113.866999999998</v>
      </c>
      <c r="T22" s="15">
        <f t="shared" si="3"/>
        <v>5766.7580729927013</v>
      </c>
      <c r="U22" s="15">
        <f t="shared" si="4"/>
        <v>4011.4703065693434</v>
      </c>
      <c r="V22" s="15">
        <f t="shared" si="5"/>
        <v>2689.317605839416</v>
      </c>
      <c r="W22" s="15">
        <f t="shared" si="6"/>
        <v>3528.4822773722626</v>
      </c>
      <c r="X22" s="15">
        <f t="shared" si="7"/>
        <v>364.67911877903123</v>
      </c>
      <c r="Y22" s="31">
        <f t="shared" si="8"/>
        <v>244.48341871267419</v>
      </c>
    </row>
    <row r="23" spans="1:25" outlineLevel="2">
      <c r="A23" s="32" t="s">
        <v>263</v>
      </c>
      <c r="B23" t="s">
        <v>278</v>
      </c>
      <c r="C23" t="s">
        <v>202</v>
      </c>
      <c r="D23">
        <v>17</v>
      </c>
      <c r="E23" s="8">
        <v>17.25</v>
      </c>
      <c r="F23" s="8">
        <f t="shared" si="0"/>
        <v>4.87</v>
      </c>
      <c r="G23" s="33">
        <f t="shared" si="1"/>
        <v>0.41067761806981518</v>
      </c>
      <c r="H23" s="33">
        <f t="shared" si="2"/>
        <v>0.61601642710472282</v>
      </c>
      <c r="I23" s="8">
        <v>2</v>
      </c>
      <c r="J23" s="8">
        <v>1</v>
      </c>
      <c r="K23" s="8">
        <v>1.87</v>
      </c>
      <c r="L23" s="8">
        <v>1.1299999999999999</v>
      </c>
      <c r="M23" s="8">
        <v>6</v>
      </c>
      <c r="N23" s="6">
        <v>-9900.0689999999995</v>
      </c>
      <c r="O23" s="6">
        <v>56167.572</v>
      </c>
      <c r="P23" s="6">
        <v>6074.616</v>
      </c>
      <c r="Q23" s="6">
        <v>13959.013999999999</v>
      </c>
      <c r="R23" s="6">
        <v>70126.585999999996</v>
      </c>
      <c r="S23" s="6">
        <v>60226.517</v>
      </c>
      <c r="T23" s="6">
        <f t="shared" si="3"/>
        <v>4065.3093333333331</v>
      </c>
      <c r="U23" s="6">
        <f t="shared" si="4"/>
        <v>3713.15768115942</v>
      </c>
      <c r="V23" s="6">
        <f t="shared" si="5"/>
        <v>3139.2406376811591</v>
      </c>
      <c r="W23" s="6">
        <f t="shared" si="6"/>
        <v>3256.0911304347828</v>
      </c>
      <c r="X23" s="6">
        <f t="shared" si="7"/>
        <v>337.55978919631093</v>
      </c>
      <c r="Y23" s="34">
        <f t="shared" si="8"/>
        <v>285.38551251646902</v>
      </c>
    </row>
    <row r="24" spans="1:25" outlineLevel="2">
      <c r="A24" s="29" t="s">
        <v>263</v>
      </c>
      <c r="B24" s="12" t="s">
        <v>278</v>
      </c>
      <c r="C24" s="12" t="s">
        <v>147</v>
      </c>
      <c r="D24" s="12">
        <v>20</v>
      </c>
      <c r="E24" s="13">
        <v>17.75</v>
      </c>
      <c r="F24" s="13">
        <f t="shared" si="0"/>
        <v>6.2799999999999994</v>
      </c>
      <c r="G24" s="30">
        <f t="shared" si="1"/>
        <v>0</v>
      </c>
      <c r="H24" s="30">
        <f t="shared" si="2"/>
        <v>0.43789808917197459</v>
      </c>
      <c r="I24" s="13">
        <v>0</v>
      </c>
      <c r="J24" s="13">
        <v>2.75</v>
      </c>
      <c r="K24" s="13">
        <v>3.53</v>
      </c>
      <c r="L24" s="13">
        <v>0</v>
      </c>
      <c r="M24" s="13">
        <v>6.28</v>
      </c>
      <c r="N24" s="15">
        <v>-9007.65</v>
      </c>
      <c r="O24" s="15">
        <v>44160.728000000003</v>
      </c>
      <c r="P24" s="15">
        <v>7316.22</v>
      </c>
      <c r="Q24" s="15">
        <v>15871.996999999999</v>
      </c>
      <c r="R24" s="15">
        <v>60032.724999999999</v>
      </c>
      <c r="S24" s="15">
        <v>51025.074999999997</v>
      </c>
      <c r="T24" s="15">
        <f t="shared" si="3"/>
        <v>3382.125352112676</v>
      </c>
      <c r="U24" s="15">
        <f t="shared" si="4"/>
        <v>2969.9439436619718</v>
      </c>
      <c r="V24" s="15">
        <f t="shared" si="5"/>
        <v>2462.4707042253517</v>
      </c>
      <c r="W24" s="15">
        <f t="shared" si="6"/>
        <v>2487.928338028169</v>
      </c>
      <c r="X24" s="15">
        <f t="shared" si="7"/>
        <v>269.99490396927018</v>
      </c>
      <c r="Y24" s="31">
        <f t="shared" si="8"/>
        <v>223.86097311139562</v>
      </c>
    </row>
    <row r="25" spans="1:25" outlineLevel="2">
      <c r="A25" s="32" t="s">
        <v>263</v>
      </c>
      <c r="B25" t="s">
        <v>264</v>
      </c>
      <c r="C25" t="s">
        <v>74</v>
      </c>
      <c r="D25">
        <v>18</v>
      </c>
      <c r="E25" s="8">
        <v>18.5</v>
      </c>
      <c r="F25" s="8">
        <f t="shared" si="0"/>
        <v>4.4800000000000004</v>
      </c>
      <c r="G25" s="33">
        <f t="shared" si="1"/>
        <v>0.6696428571428571</v>
      </c>
      <c r="H25" s="33">
        <f t="shared" si="2"/>
        <v>0.6919642857142857</v>
      </c>
      <c r="I25" s="8">
        <v>3</v>
      </c>
      <c r="J25" s="8">
        <v>0.1</v>
      </c>
      <c r="K25" s="8">
        <v>1.38</v>
      </c>
      <c r="L25" s="8">
        <v>0</v>
      </c>
      <c r="M25" s="8">
        <v>4.4800000000000004</v>
      </c>
      <c r="N25" s="6">
        <v>-10300.33</v>
      </c>
      <c r="O25" s="6">
        <v>36721.400999999998</v>
      </c>
      <c r="P25" s="6">
        <v>5324.1719999999996</v>
      </c>
      <c r="Q25" s="6">
        <v>15706.482</v>
      </c>
      <c r="R25" s="6">
        <v>52427.883000000002</v>
      </c>
      <c r="S25" s="6">
        <v>42127.553</v>
      </c>
      <c r="T25" s="6">
        <f t="shared" si="3"/>
        <v>2833.9396216216219</v>
      </c>
      <c r="U25" s="6">
        <f t="shared" si="4"/>
        <v>2546.1465405405406</v>
      </c>
      <c r="V25" s="6">
        <f t="shared" si="5"/>
        <v>1989.371945945946</v>
      </c>
      <c r="W25" s="6">
        <f t="shared" si="6"/>
        <v>1984.9405945945946</v>
      </c>
      <c r="X25" s="6">
        <f t="shared" si="7"/>
        <v>231.46786732186732</v>
      </c>
      <c r="Y25" s="34">
        <f t="shared" si="8"/>
        <v>180.8519950859951</v>
      </c>
    </row>
    <row r="26" spans="1:25" outlineLevel="2">
      <c r="A26" s="29" t="s">
        <v>263</v>
      </c>
      <c r="B26" s="12" t="s">
        <v>313</v>
      </c>
      <c r="C26" s="12" t="s">
        <v>54</v>
      </c>
      <c r="D26" s="12">
        <v>20</v>
      </c>
      <c r="E26" s="13">
        <v>19.75</v>
      </c>
      <c r="F26" s="13">
        <f t="shared" si="0"/>
        <v>8.59</v>
      </c>
      <c r="G26" s="30">
        <f t="shared" si="1"/>
        <v>0.34807916181606524</v>
      </c>
      <c r="H26" s="30">
        <f t="shared" si="2"/>
        <v>0.53434225844004657</v>
      </c>
      <c r="I26" s="13">
        <v>2.99</v>
      </c>
      <c r="J26" s="13">
        <v>1.6</v>
      </c>
      <c r="K26" s="13">
        <v>4</v>
      </c>
      <c r="L26" s="13">
        <v>0.8</v>
      </c>
      <c r="M26" s="13">
        <v>9.39</v>
      </c>
      <c r="N26" s="15">
        <v>-6532.9859999999999</v>
      </c>
      <c r="O26" s="15">
        <v>70570.111999999994</v>
      </c>
      <c r="P26" s="15">
        <v>6038.0519999999997</v>
      </c>
      <c r="Q26" s="15">
        <v>16969.204000000002</v>
      </c>
      <c r="R26" s="15">
        <v>87539.316000000006</v>
      </c>
      <c r="S26" s="15">
        <v>81006.33</v>
      </c>
      <c r="T26" s="15">
        <f t="shared" si="3"/>
        <v>4432.3704303797467</v>
      </c>
      <c r="U26" s="15">
        <f t="shared" si="4"/>
        <v>4126.6462784810128</v>
      </c>
      <c r="V26" s="15">
        <f t="shared" si="5"/>
        <v>3795.8621772151901</v>
      </c>
      <c r="W26" s="15">
        <f t="shared" si="6"/>
        <v>3573.1702278481011</v>
      </c>
      <c r="X26" s="15">
        <f t="shared" si="7"/>
        <v>375.14966168009209</v>
      </c>
      <c r="Y26" s="31">
        <f t="shared" si="8"/>
        <v>345.07837974683548</v>
      </c>
    </row>
    <row r="27" spans="1:25" outlineLevel="2">
      <c r="A27" s="32" t="s">
        <v>263</v>
      </c>
      <c r="B27" t="s">
        <v>276</v>
      </c>
      <c r="C27" t="s">
        <v>40</v>
      </c>
      <c r="D27">
        <v>25</v>
      </c>
      <c r="E27" s="8">
        <v>22</v>
      </c>
      <c r="F27" s="8">
        <f t="shared" si="0"/>
        <v>7.25</v>
      </c>
      <c r="G27" s="33">
        <f t="shared" si="1"/>
        <v>0</v>
      </c>
      <c r="H27" s="33">
        <f t="shared" si="2"/>
        <v>0.62068965517241381</v>
      </c>
      <c r="I27" s="8">
        <v>0</v>
      </c>
      <c r="J27" s="8">
        <v>4.5</v>
      </c>
      <c r="K27" s="8">
        <v>2.75</v>
      </c>
      <c r="L27" s="8">
        <v>1.1399999999999999</v>
      </c>
      <c r="M27" s="8">
        <v>8.39</v>
      </c>
      <c r="N27" s="6">
        <v>-5900.9570000000003</v>
      </c>
      <c r="O27" s="6">
        <v>71829.063999999998</v>
      </c>
      <c r="P27" s="6">
        <v>11364</v>
      </c>
      <c r="Q27" s="6">
        <v>17918.396000000001</v>
      </c>
      <c r="R27" s="6">
        <v>89747.46</v>
      </c>
      <c r="S27" s="6">
        <v>83846.502999999997</v>
      </c>
      <c r="T27" s="6">
        <f t="shared" si="3"/>
        <v>4079.4300000000003</v>
      </c>
      <c r="U27" s="6">
        <f t="shared" si="4"/>
        <v>3562.8845454545458</v>
      </c>
      <c r="V27" s="6">
        <f t="shared" si="5"/>
        <v>3294.6592272727271</v>
      </c>
      <c r="W27" s="6">
        <f t="shared" si="6"/>
        <v>3264.9574545454543</v>
      </c>
      <c r="X27" s="6">
        <f t="shared" si="7"/>
        <v>323.89859504132232</v>
      </c>
      <c r="Y27" s="34">
        <f t="shared" si="8"/>
        <v>299.51447520661156</v>
      </c>
    </row>
    <row r="28" spans="1:25" outlineLevel="2">
      <c r="A28" s="29" t="s">
        <v>263</v>
      </c>
      <c r="B28" s="12" t="s">
        <v>299</v>
      </c>
      <c r="C28" s="12" t="s">
        <v>57</v>
      </c>
      <c r="D28" s="12">
        <v>24</v>
      </c>
      <c r="E28" s="13">
        <v>23.375</v>
      </c>
      <c r="F28" s="13">
        <f t="shared" si="0"/>
        <v>7.48</v>
      </c>
      <c r="G28" s="30">
        <f t="shared" si="1"/>
        <v>0.11764705882352941</v>
      </c>
      <c r="H28" s="30">
        <f t="shared" si="2"/>
        <v>0.30614973262032086</v>
      </c>
      <c r="I28" s="13">
        <v>0.88</v>
      </c>
      <c r="J28" s="13">
        <v>1.41</v>
      </c>
      <c r="K28" s="13">
        <v>5.19</v>
      </c>
      <c r="L28" s="13">
        <v>0</v>
      </c>
      <c r="M28" s="13">
        <v>7.48</v>
      </c>
      <c r="N28" s="15">
        <v>-6176.2079999999996</v>
      </c>
      <c r="O28" s="15">
        <v>55178.108999999997</v>
      </c>
      <c r="P28" s="15">
        <v>3482.538</v>
      </c>
      <c r="Q28" s="15">
        <v>8002.9290000000001</v>
      </c>
      <c r="R28" s="15">
        <v>63181.038</v>
      </c>
      <c r="S28" s="15">
        <v>57004.83</v>
      </c>
      <c r="T28" s="15">
        <f t="shared" si="3"/>
        <v>2702.9321069518719</v>
      </c>
      <c r="U28" s="15">
        <f t="shared" si="4"/>
        <v>2553.9465240641712</v>
      </c>
      <c r="V28" s="15">
        <f t="shared" si="5"/>
        <v>2289.7237219251338</v>
      </c>
      <c r="W28" s="15">
        <f t="shared" si="6"/>
        <v>2360.5608128342246</v>
      </c>
      <c r="X28" s="15">
        <f t="shared" si="7"/>
        <v>232.17695673310646</v>
      </c>
      <c r="Y28" s="31">
        <f t="shared" si="8"/>
        <v>208.15670199319399</v>
      </c>
    </row>
    <row r="29" spans="1:25" outlineLevel="2">
      <c r="A29" s="32" t="s">
        <v>263</v>
      </c>
      <c r="B29" t="s">
        <v>283</v>
      </c>
      <c r="C29" t="s">
        <v>144</v>
      </c>
      <c r="D29">
        <v>25</v>
      </c>
      <c r="E29" s="8">
        <v>23.625</v>
      </c>
      <c r="F29" s="8">
        <f t="shared" si="0"/>
        <v>10.5</v>
      </c>
      <c r="G29" s="33">
        <f t="shared" si="1"/>
        <v>9.5238095238095233E-2</v>
      </c>
      <c r="H29" s="33">
        <f t="shared" si="2"/>
        <v>0.55238095238095242</v>
      </c>
      <c r="I29" s="8">
        <v>1</v>
      </c>
      <c r="J29" s="8">
        <v>4.8</v>
      </c>
      <c r="K29" s="8">
        <v>4.7</v>
      </c>
      <c r="L29" s="8">
        <v>0</v>
      </c>
      <c r="M29" s="8">
        <v>10.5</v>
      </c>
      <c r="N29" s="6">
        <v>-9894.6880000000001</v>
      </c>
      <c r="O29" s="6">
        <v>79472.274000000005</v>
      </c>
      <c r="P29" s="6">
        <v>9327.9879999999994</v>
      </c>
      <c r="Q29" s="6">
        <v>25883.405999999999</v>
      </c>
      <c r="R29" s="6">
        <v>105355.68</v>
      </c>
      <c r="S29" s="6">
        <v>95460.991999999998</v>
      </c>
      <c r="T29" s="6">
        <f t="shared" si="3"/>
        <v>4459.499682539682</v>
      </c>
      <c r="U29" s="6">
        <f t="shared" si="4"/>
        <v>4064.6642116402113</v>
      </c>
      <c r="V29" s="6">
        <f t="shared" si="5"/>
        <v>3645.8414391534393</v>
      </c>
      <c r="W29" s="6">
        <f t="shared" si="6"/>
        <v>3363.905777777778</v>
      </c>
      <c r="X29" s="6">
        <f t="shared" si="7"/>
        <v>369.51492833092829</v>
      </c>
      <c r="Y29" s="34">
        <f t="shared" si="8"/>
        <v>331.44013083213082</v>
      </c>
    </row>
    <row r="30" spans="1:25" outlineLevel="2">
      <c r="A30" s="29" t="s">
        <v>263</v>
      </c>
      <c r="B30" s="12" t="s">
        <v>284</v>
      </c>
      <c r="C30" s="12" t="s">
        <v>207</v>
      </c>
      <c r="D30" s="12">
        <v>27</v>
      </c>
      <c r="E30" s="13">
        <v>23.625</v>
      </c>
      <c r="F30" s="13">
        <f t="shared" si="0"/>
        <v>7.3500000000000005</v>
      </c>
      <c r="G30" s="30">
        <f t="shared" si="1"/>
        <v>0.40272108843537413</v>
      </c>
      <c r="H30" s="30">
        <f t="shared" si="2"/>
        <v>0.47074829931972784</v>
      </c>
      <c r="I30" s="13">
        <v>2.96</v>
      </c>
      <c r="J30" s="13">
        <v>0.5</v>
      </c>
      <c r="K30" s="13">
        <v>3.89</v>
      </c>
      <c r="L30" s="13">
        <v>1.98</v>
      </c>
      <c r="M30" s="13">
        <v>9.33</v>
      </c>
      <c r="N30" s="15">
        <v>-16124.753000000001</v>
      </c>
      <c r="O30" s="15">
        <v>97676.157000000007</v>
      </c>
      <c r="P30" s="15">
        <v>11786.58</v>
      </c>
      <c r="Q30" s="15">
        <v>21561.438999999998</v>
      </c>
      <c r="R30" s="15">
        <v>119237.59600000001</v>
      </c>
      <c r="S30" s="15">
        <v>103112.84299999999</v>
      </c>
      <c r="T30" s="15">
        <f t="shared" si="3"/>
        <v>5047.0940105820109</v>
      </c>
      <c r="U30" s="15">
        <f t="shared" si="4"/>
        <v>4548.1911534391538</v>
      </c>
      <c r="V30" s="15">
        <f t="shared" si="5"/>
        <v>3865.6619259259255</v>
      </c>
      <c r="W30" s="15">
        <f t="shared" si="6"/>
        <v>4134.4405079365079</v>
      </c>
      <c r="X30" s="15">
        <f t="shared" si="7"/>
        <v>413.47192303992307</v>
      </c>
      <c r="Y30" s="31">
        <f t="shared" si="8"/>
        <v>351.42381144781143</v>
      </c>
    </row>
    <row r="31" spans="1:25" outlineLevel="2">
      <c r="A31" s="32" t="s">
        <v>263</v>
      </c>
      <c r="B31" t="s">
        <v>297</v>
      </c>
      <c r="C31" t="s">
        <v>200</v>
      </c>
      <c r="D31">
        <v>25</v>
      </c>
      <c r="E31" s="8">
        <v>23.75</v>
      </c>
      <c r="F31" s="8">
        <f t="shared" si="0"/>
        <v>8.7899999999999991</v>
      </c>
      <c r="G31" s="33">
        <f t="shared" si="1"/>
        <v>0.22753128555176338</v>
      </c>
      <c r="H31" s="33">
        <f t="shared" si="2"/>
        <v>0.52559726962457343</v>
      </c>
      <c r="I31" s="8">
        <v>2</v>
      </c>
      <c r="J31" s="8">
        <v>2.62</v>
      </c>
      <c r="K31" s="8">
        <v>4.17</v>
      </c>
      <c r="L31" s="8">
        <v>1.61</v>
      </c>
      <c r="M31" s="8">
        <v>10.4</v>
      </c>
      <c r="N31" s="6">
        <v>-7519.4319999999998</v>
      </c>
      <c r="O31" s="6">
        <v>124255.2</v>
      </c>
      <c r="P31" s="6">
        <v>11019.661</v>
      </c>
      <c r="Q31" s="6">
        <v>14857.614</v>
      </c>
      <c r="R31" s="6">
        <v>139112.81400000001</v>
      </c>
      <c r="S31" s="6">
        <v>131593.38200000001</v>
      </c>
      <c r="T31" s="6">
        <f t="shared" si="3"/>
        <v>5857.3816421052634</v>
      </c>
      <c r="U31" s="6">
        <f t="shared" si="4"/>
        <v>5393.3959157894742</v>
      </c>
      <c r="V31" s="6">
        <f t="shared" si="5"/>
        <v>5076.7882526315798</v>
      </c>
      <c r="W31" s="6">
        <f t="shared" si="6"/>
        <v>5231.797894736842</v>
      </c>
      <c r="X31" s="6">
        <f t="shared" si="7"/>
        <v>490.30871961722494</v>
      </c>
      <c r="Y31" s="34">
        <f t="shared" si="8"/>
        <v>461.52620478468907</v>
      </c>
    </row>
    <row r="32" spans="1:25" outlineLevel="2">
      <c r="A32" s="29" t="s">
        <v>263</v>
      </c>
      <c r="B32" s="12" t="s">
        <v>305</v>
      </c>
      <c r="C32" s="12" t="s">
        <v>195</v>
      </c>
      <c r="D32" s="12">
        <v>25</v>
      </c>
      <c r="E32" s="13">
        <v>25.375</v>
      </c>
      <c r="F32" s="13">
        <f t="shared" si="0"/>
        <v>8</v>
      </c>
      <c r="G32" s="30">
        <f t="shared" si="1"/>
        <v>0.125</v>
      </c>
      <c r="H32" s="30">
        <f t="shared" si="2"/>
        <v>0.625</v>
      </c>
      <c r="I32" s="13">
        <v>1</v>
      </c>
      <c r="J32" s="13">
        <v>4</v>
      </c>
      <c r="K32" s="13">
        <v>3</v>
      </c>
      <c r="L32" s="13">
        <v>1.5</v>
      </c>
      <c r="M32" s="13">
        <v>9.5</v>
      </c>
      <c r="N32" s="15">
        <v>-11960.996999999999</v>
      </c>
      <c r="O32" s="15">
        <v>73006.967999999993</v>
      </c>
      <c r="P32" s="15">
        <v>6688.5450000000001</v>
      </c>
      <c r="Q32" s="15">
        <v>13774.759</v>
      </c>
      <c r="R32" s="15">
        <v>86781.726999999999</v>
      </c>
      <c r="S32" s="15">
        <v>74820.73</v>
      </c>
      <c r="T32" s="15">
        <f t="shared" si="3"/>
        <v>3419.9695369458127</v>
      </c>
      <c r="U32" s="15">
        <f t="shared" si="4"/>
        <v>3156.3815566502462</v>
      </c>
      <c r="V32" s="15">
        <f t="shared" si="5"/>
        <v>2685.0122167487684</v>
      </c>
      <c r="W32" s="15">
        <f t="shared" si="6"/>
        <v>2877.1218916256157</v>
      </c>
      <c r="X32" s="15">
        <f t="shared" si="7"/>
        <v>286.94377787729513</v>
      </c>
      <c r="Y32" s="31">
        <f t="shared" si="8"/>
        <v>244.09201970443348</v>
      </c>
    </row>
    <row r="33" spans="1:25" outlineLevel="2">
      <c r="A33" s="32" t="s">
        <v>263</v>
      </c>
      <c r="B33" t="s">
        <v>264</v>
      </c>
      <c r="C33" t="s">
        <v>198</v>
      </c>
      <c r="D33">
        <v>27</v>
      </c>
      <c r="E33" s="8">
        <v>26.625</v>
      </c>
      <c r="F33" s="8">
        <f t="shared" si="0"/>
        <v>13.98</v>
      </c>
      <c r="G33" s="33">
        <f t="shared" si="1"/>
        <v>0.45779685264663805</v>
      </c>
      <c r="H33" s="33">
        <f t="shared" si="2"/>
        <v>0.73676680972818309</v>
      </c>
      <c r="I33" s="8">
        <v>6.4</v>
      </c>
      <c r="J33" s="8">
        <v>3.9</v>
      </c>
      <c r="K33" s="8">
        <v>3.68</v>
      </c>
      <c r="L33" s="8">
        <v>0</v>
      </c>
      <c r="M33" s="8">
        <v>13.98</v>
      </c>
      <c r="N33" s="6">
        <v>-12365.816000000001</v>
      </c>
      <c r="O33" s="6">
        <v>110158.268</v>
      </c>
      <c r="P33" s="6">
        <v>1335.72</v>
      </c>
      <c r="Q33" s="6">
        <v>18857.662</v>
      </c>
      <c r="R33" s="6">
        <v>129015.93</v>
      </c>
      <c r="S33" s="6">
        <v>116650.114</v>
      </c>
      <c r="T33" s="6">
        <f t="shared" si="3"/>
        <v>4845.6687323943661</v>
      </c>
      <c r="U33" s="6">
        <f t="shared" si="4"/>
        <v>4795.5008450704227</v>
      </c>
      <c r="V33" s="6">
        <f t="shared" si="5"/>
        <v>4331.0570516431926</v>
      </c>
      <c r="W33" s="6">
        <f t="shared" si="6"/>
        <v>4137.3997370892021</v>
      </c>
      <c r="X33" s="6">
        <f t="shared" si="7"/>
        <v>435.95462227912935</v>
      </c>
      <c r="Y33" s="34">
        <f t="shared" si="8"/>
        <v>393.73245924029021</v>
      </c>
    </row>
    <row r="34" spans="1:25" outlineLevel="2">
      <c r="A34" s="29" t="s">
        <v>263</v>
      </c>
      <c r="B34" s="12" t="s">
        <v>300</v>
      </c>
      <c r="C34" s="12" t="s">
        <v>51</v>
      </c>
      <c r="D34" s="12">
        <v>28</v>
      </c>
      <c r="E34" s="13">
        <v>26.75</v>
      </c>
      <c r="F34" s="13">
        <f t="shared" si="0"/>
        <v>9.08</v>
      </c>
      <c r="G34" s="30">
        <f t="shared" si="1"/>
        <v>0.33039647577092512</v>
      </c>
      <c r="H34" s="30">
        <f t="shared" si="2"/>
        <v>0.41519823788546256</v>
      </c>
      <c r="I34" s="13">
        <v>3</v>
      </c>
      <c r="J34" s="13">
        <v>0.77</v>
      </c>
      <c r="K34" s="13">
        <v>5.31</v>
      </c>
      <c r="L34" s="13">
        <v>1</v>
      </c>
      <c r="M34" s="13">
        <v>10.08</v>
      </c>
      <c r="N34" s="15">
        <v>-11847.316999999999</v>
      </c>
      <c r="O34" s="15">
        <v>91246.907000000007</v>
      </c>
      <c r="P34" s="15">
        <v>10220.592000000001</v>
      </c>
      <c r="Q34" s="15">
        <v>19964.113000000001</v>
      </c>
      <c r="R34" s="15">
        <v>111211.02</v>
      </c>
      <c r="S34" s="15">
        <v>99363.702999999994</v>
      </c>
      <c r="T34" s="15">
        <f t="shared" si="3"/>
        <v>4157.4213084112153</v>
      </c>
      <c r="U34" s="15">
        <f t="shared" si="4"/>
        <v>3775.3431028037385</v>
      </c>
      <c r="V34" s="15">
        <f t="shared" si="5"/>
        <v>3332.4527476635512</v>
      </c>
      <c r="W34" s="15">
        <f t="shared" si="6"/>
        <v>3411.0993271028042</v>
      </c>
      <c r="X34" s="15">
        <f t="shared" si="7"/>
        <v>343.21300934579443</v>
      </c>
      <c r="Y34" s="31">
        <f t="shared" si="8"/>
        <v>302.95024978759557</v>
      </c>
    </row>
    <row r="35" spans="1:25" outlineLevel="2">
      <c r="A35" s="32" t="s">
        <v>263</v>
      </c>
      <c r="B35" t="s">
        <v>272</v>
      </c>
      <c r="C35" t="s">
        <v>105</v>
      </c>
      <c r="D35">
        <v>29</v>
      </c>
      <c r="E35" s="8">
        <v>27.25</v>
      </c>
      <c r="F35" s="8">
        <f t="shared" si="0"/>
        <v>9.4</v>
      </c>
      <c r="G35" s="33">
        <f t="shared" si="1"/>
        <v>0.21276595744680851</v>
      </c>
      <c r="H35" s="33">
        <f t="shared" si="2"/>
        <v>0.31914893617021273</v>
      </c>
      <c r="I35" s="8">
        <v>2</v>
      </c>
      <c r="J35" s="8">
        <v>1</v>
      </c>
      <c r="K35" s="8">
        <v>6.4</v>
      </c>
      <c r="L35" s="8">
        <v>1.05</v>
      </c>
      <c r="M35" s="8">
        <v>10.45</v>
      </c>
      <c r="N35" s="6">
        <v>-11534.8</v>
      </c>
      <c r="O35" s="6">
        <v>81006.273000000001</v>
      </c>
      <c r="P35" s="6">
        <v>21678.155999999999</v>
      </c>
      <c r="Q35" s="6">
        <v>29069.501</v>
      </c>
      <c r="R35" s="6">
        <v>110075.774</v>
      </c>
      <c r="S35" s="6">
        <v>98540.974000000002</v>
      </c>
      <c r="T35" s="6">
        <f t="shared" si="3"/>
        <v>4039.4779449541288</v>
      </c>
      <c r="U35" s="6">
        <f t="shared" si="4"/>
        <v>3243.9492844036699</v>
      </c>
      <c r="V35" s="6">
        <f t="shared" si="5"/>
        <v>2820.653871559633</v>
      </c>
      <c r="W35" s="6">
        <f t="shared" si="6"/>
        <v>2972.7072660550457</v>
      </c>
      <c r="X35" s="6">
        <f t="shared" si="7"/>
        <v>294.90448040033363</v>
      </c>
      <c r="Y35" s="34">
        <f t="shared" si="8"/>
        <v>256.42307923269391</v>
      </c>
    </row>
    <row r="36" spans="1:25" outlineLevel="2">
      <c r="A36" s="29" t="s">
        <v>263</v>
      </c>
      <c r="B36" s="12" t="s">
        <v>300</v>
      </c>
      <c r="C36" s="12" t="s">
        <v>188</v>
      </c>
      <c r="D36" s="12">
        <v>29</v>
      </c>
      <c r="E36" s="13">
        <v>27.5</v>
      </c>
      <c r="F36" s="13">
        <f t="shared" si="0"/>
        <v>10.48</v>
      </c>
      <c r="G36" s="30">
        <f t="shared" si="1"/>
        <v>0.3645038167938931</v>
      </c>
      <c r="H36" s="30">
        <f t="shared" si="2"/>
        <v>0.45992366412213742</v>
      </c>
      <c r="I36" s="13">
        <v>3.82</v>
      </c>
      <c r="J36" s="13">
        <v>1</v>
      </c>
      <c r="K36" s="13">
        <v>5.66</v>
      </c>
      <c r="L36" s="13">
        <v>1</v>
      </c>
      <c r="M36" s="13">
        <v>11.48</v>
      </c>
      <c r="N36" s="15">
        <v>-9862.5229999999992</v>
      </c>
      <c r="O36" s="15">
        <v>89341.622000000003</v>
      </c>
      <c r="P36" s="15">
        <v>7590.0839999999998</v>
      </c>
      <c r="Q36" s="15">
        <v>14908.853999999999</v>
      </c>
      <c r="R36" s="15">
        <v>104250.476</v>
      </c>
      <c r="S36" s="15">
        <v>94387.952999999994</v>
      </c>
      <c r="T36" s="15">
        <f t="shared" si="3"/>
        <v>3790.9263999999998</v>
      </c>
      <c r="U36" s="15">
        <f t="shared" si="4"/>
        <v>3514.9233454545451</v>
      </c>
      <c r="V36" s="15">
        <f t="shared" si="5"/>
        <v>3156.286145454545</v>
      </c>
      <c r="W36" s="15">
        <f t="shared" si="6"/>
        <v>3248.7862545454545</v>
      </c>
      <c r="X36" s="15">
        <f t="shared" si="7"/>
        <v>319.53848595041319</v>
      </c>
      <c r="Y36" s="31">
        <f t="shared" si="8"/>
        <v>286.93510413223134</v>
      </c>
    </row>
    <row r="37" spans="1:25" outlineLevel="2">
      <c r="A37" s="32" t="s">
        <v>263</v>
      </c>
      <c r="B37" t="s">
        <v>300</v>
      </c>
      <c r="C37" t="s">
        <v>89</v>
      </c>
      <c r="D37">
        <v>33</v>
      </c>
      <c r="E37" s="8">
        <v>28</v>
      </c>
      <c r="F37" s="8">
        <f t="shared" si="0"/>
        <v>13.52</v>
      </c>
      <c r="G37" s="33">
        <f t="shared" si="1"/>
        <v>0.26109467455621299</v>
      </c>
      <c r="H37" s="33">
        <f t="shared" si="2"/>
        <v>0.56952662721893488</v>
      </c>
      <c r="I37" s="8">
        <v>3.53</v>
      </c>
      <c r="J37" s="8">
        <v>4.17</v>
      </c>
      <c r="K37" s="8">
        <v>5.82</v>
      </c>
      <c r="L37" s="8">
        <v>0.69</v>
      </c>
      <c r="M37" s="8">
        <v>14.21</v>
      </c>
      <c r="N37" s="6">
        <v>-11134.52</v>
      </c>
      <c r="O37" s="6">
        <v>125270.743</v>
      </c>
      <c r="P37" s="6">
        <v>11458.727999999999</v>
      </c>
      <c r="Q37" s="6">
        <v>21263.210999999999</v>
      </c>
      <c r="R37" s="6">
        <v>146533.954</v>
      </c>
      <c r="S37" s="6">
        <v>135399.43400000001</v>
      </c>
      <c r="T37" s="6">
        <f t="shared" si="3"/>
        <v>5233.3554999999997</v>
      </c>
      <c r="U37" s="6">
        <f t="shared" si="4"/>
        <v>4824.1152142857145</v>
      </c>
      <c r="V37" s="6">
        <f t="shared" si="5"/>
        <v>4426.4537857142859</v>
      </c>
      <c r="W37" s="6">
        <f t="shared" si="6"/>
        <v>4473.9551071428568</v>
      </c>
      <c r="X37" s="6">
        <f t="shared" si="7"/>
        <v>438.55592857142858</v>
      </c>
      <c r="Y37" s="34">
        <f t="shared" si="8"/>
        <v>402.4048896103896</v>
      </c>
    </row>
    <row r="38" spans="1:25" s="1" customFormat="1" outlineLevel="1">
      <c r="A38" s="35" t="s">
        <v>317</v>
      </c>
      <c r="B38" s="36" t="s">
        <v>318</v>
      </c>
      <c r="C38" s="36"/>
      <c r="D38" s="36">
        <f>SUBTOTAL(9,D9:D37)</f>
        <v>538</v>
      </c>
      <c r="E38" s="37">
        <f>SUBTOTAL(9,E9:E37)</f>
        <v>508.625</v>
      </c>
      <c r="F38" s="37">
        <f>SUBTOTAL(9,F9:F37)</f>
        <v>186.53000000000003</v>
      </c>
      <c r="G38" s="38">
        <f t="shared" si="1"/>
        <v>0.26574813702889616</v>
      </c>
      <c r="H38" s="38">
        <f t="shared" si="2"/>
        <v>0.50946228488714951</v>
      </c>
      <c r="I38" s="37">
        <f t="shared" ref="I38:S38" si="9">SUBTOTAL(9,I9:I37)</f>
        <v>49.570000000000007</v>
      </c>
      <c r="J38" s="37">
        <f t="shared" si="9"/>
        <v>45.460000000000008</v>
      </c>
      <c r="K38" s="37">
        <f t="shared" si="9"/>
        <v>91.5</v>
      </c>
      <c r="L38" s="37">
        <f t="shared" si="9"/>
        <v>15.6</v>
      </c>
      <c r="M38" s="37">
        <f t="shared" si="9"/>
        <v>202.13</v>
      </c>
      <c r="N38" s="39">
        <f t="shared" si="9"/>
        <v>-217922.71717999995</v>
      </c>
      <c r="O38" s="39">
        <f t="shared" si="9"/>
        <v>1743233.5094099997</v>
      </c>
      <c r="P38" s="39">
        <f t="shared" si="9"/>
        <v>217827.715</v>
      </c>
      <c r="Q38" s="39">
        <f t="shared" si="9"/>
        <v>419982.29798000003</v>
      </c>
      <c r="R38" s="39">
        <f t="shared" si="9"/>
        <v>2163215.8073899997</v>
      </c>
      <c r="S38" s="39">
        <f t="shared" si="9"/>
        <v>1945293.0902100001</v>
      </c>
      <c r="T38" s="39">
        <f t="shared" si="3"/>
        <v>4253.0662224428597</v>
      </c>
      <c r="U38" s="39">
        <f t="shared" si="4"/>
        <v>3824.7984121700656</v>
      </c>
      <c r="V38" s="39">
        <f t="shared" si="5"/>
        <v>3396.3438195330546</v>
      </c>
      <c r="W38" s="39">
        <f t="shared" si="6"/>
        <v>3427.3453121848115</v>
      </c>
      <c r="X38" s="39">
        <f t="shared" si="7"/>
        <v>347.70894656091508</v>
      </c>
      <c r="Y38" s="40">
        <f t="shared" si="8"/>
        <v>308.75852904845948</v>
      </c>
    </row>
    <row r="39" spans="1:25" outlineLevel="2">
      <c r="A39" s="23" t="s">
        <v>256</v>
      </c>
      <c r="B39" s="24" t="s">
        <v>284</v>
      </c>
      <c r="C39" s="24" t="s">
        <v>49</v>
      </c>
      <c r="D39" s="24">
        <v>34</v>
      </c>
      <c r="E39" s="25">
        <v>32.625</v>
      </c>
      <c r="F39" s="25">
        <f t="shared" ref="F39:F75" si="10">+K39+J39+I39</f>
        <v>13.32</v>
      </c>
      <c r="G39" s="26">
        <f t="shared" si="1"/>
        <v>0.46771771771771775</v>
      </c>
      <c r="H39" s="26">
        <f t="shared" si="2"/>
        <v>0.85810810810810811</v>
      </c>
      <c r="I39" s="25">
        <v>6.23</v>
      </c>
      <c r="J39" s="25">
        <v>5.2</v>
      </c>
      <c r="K39" s="25">
        <v>1.89</v>
      </c>
      <c r="L39" s="25">
        <v>0.73</v>
      </c>
      <c r="M39" s="25">
        <v>14.05</v>
      </c>
      <c r="N39" s="27">
        <v>-35314.535000000003</v>
      </c>
      <c r="O39" s="27">
        <v>115730.673</v>
      </c>
      <c r="P39" s="27">
        <v>5675.94</v>
      </c>
      <c r="Q39" s="27">
        <v>15316.679</v>
      </c>
      <c r="R39" s="27">
        <v>131047.352</v>
      </c>
      <c r="S39" s="27">
        <v>95732.816999999995</v>
      </c>
      <c r="T39" s="27">
        <f t="shared" si="3"/>
        <v>4016.777072796935</v>
      </c>
      <c r="U39" s="27">
        <f t="shared" si="4"/>
        <v>3842.8019003831419</v>
      </c>
      <c r="V39" s="27">
        <f t="shared" si="5"/>
        <v>2760.3640459770113</v>
      </c>
      <c r="W39" s="27">
        <f t="shared" si="6"/>
        <v>3547.3003218390804</v>
      </c>
      <c r="X39" s="27">
        <f t="shared" si="7"/>
        <v>349.34562730755835</v>
      </c>
      <c r="Y39" s="28">
        <f t="shared" si="8"/>
        <v>250.94218599791012</v>
      </c>
    </row>
    <row r="40" spans="1:25" outlineLevel="2">
      <c r="A40" s="29" t="s">
        <v>256</v>
      </c>
      <c r="B40" s="12" t="s">
        <v>314</v>
      </c>
      <c r="C40" s="12" t="s">
        <v>138</v>
      </c>
      <c r="D40" s="12">
        <v>36</v>
      </c>
      <c r="E40" s="13">
        <v>32.75</v>
      </c>
      <c r="F40" s="13">
        <f t="shared" si="10"/>
        <v>15.66</v>
      </c>
      <c r="G40" s="30">
        <f t="shared" si="1"/>
        <v>0.1756066411238825</v>
      </c>
      <c r="H40" s="30">
        <f t="shared" si="2"/>
        <v>0.33716475095785436</v>
      </c>
      <c r="I40" s="13">
        <v>2.75</v>
      </c>
      <c r="J40" s="13">
        <v>2.5299999999999998</v>
      </c>
      <c r="K40" s="13">
        <v>10.38</v>
      </c>
      <c r="L40" s="13">
        <v>0.75</v>
      </c>
      <c r="M40" s="13">
        <v>16.41</v>
      </c>
      <c r="N40" s="15">
        <v>-22269.597000000002</v>
      </c>
      <c r="O40" s="15">
        <v>142802.60800000001</v>
      </c>
      <c r="P40" s="15">
        <v>25314.758999999998</v>
      </c>
      <c r="Q40" s="15">
        <v>44609.404000000002</v>
      </c>
      <c r="R40" s="15">
        <v>187412.01199999999</v>
      </c>
      <c r="S40" s="15">
        <v>165142.41500000001</v>
      </c>
      <c r="T40" s="15">
        <f t="shared" si="3"/>
        <v>5722.5041832061061</v>
      </c>
      <c r="U40" s="15">
        <f t="shared" si="4"/>
        <v>4949.5344427480914</v>
      </c>
      <c r="V40" s="15">
        <f t="shared" si="5"/>
        <v>4269.5467480916031</v>
      </c>
      <c r="W40" s="15">
        <f t="shared" si="6"/>
        <v>4360.3849770992365</v>
      </c>
      <c r="X40" s="15">
        <f t="shared" si="7"/>
        <v>449.95767661346287</v>
      </c>
      <c r="Y40" s="31">
        <f t="shared" si="8"/>
        <v>388.14061346287303</v>
      </c>
    </row>
    <row r="41" spans="1:25" outlineLevel="2">
      <c r="A41" s="32" t="s">
        <v>256</v>
      </c>
      <c r="B41" t="s">
        <v>299</v>
      </c>
      <c r="C41" t="s">
        <v>127</v>
      </c>
      <c r="D41">
        <v>36</v>
      </c>
      <c r="E41" s="8">
        <v>33</v>
      </c>
      <c r="F41" s="8">
        <f t="shared" si="10"/>
        <v>8.98</v>
      </c>
      <c r="G41" s="33">
        <f t="shared" si="1"/>
        <v>0.31403118040089084</v>
      </c>
      <c r="H41" s="33">
        <f t="shared" si="2"/>
        <v>0.53674832962138086</v>
      </c>
      <c r="I41" s="8">
        <v>2.82</v>
      </c>
      <c r="J41" s="8">
        <v>2</v>
      </c>
      <c r="K41" s="8">
        <v>4.16</v>
      </c>
      <c r="L41" s="8">
        <v>0</v>
      </c>
      <c r="M41" s="8">
        <v>8.98</v>
      </c>
      <c r="N41" s="6">
        <v>-12312.734</v>
      </c>
      <c r="O41" s="6">
        <v>95914.660999999993</v>
      </c>
      <c r="P41" s="6">
        <v>27139.392</v>
      </c>
      <c r="Q41" s="6">
        <v>50890.873</v>
      </c>
      <c r="R41" s="6">
        <v>146805.53400000001</v>
      </c>
      <c r="S41" s="6">
        <v>134492.79999999999</v>
      </c>
      <c r="T41" s="6">
        <f t="shared" si="3"/>
        <v>4448.6525454545463</v>
      </c>
      <c r="U41" s="6">
        <f t="shared" si="4"/>
        <v>3626.2467272727281</v>
      </c>
      <c r="V41" s="6">
        <f t="shared" si="5"/>
        <v>3253.1335757575757</v>
      </c>
      <c r="W41" s="6">
        <f t="shared" si="6"/>
        <v>2906.5048787878786</v>
      </c>
      <c r="X41" s="6">
        <f t="shared" si="7"/>
        <v>329.65879338842984</v>
      </c>
      <c r="Y41" s="34">
        <f t="shared" si="8"/>
        <v>295.73941597796141</v>
      </c>
    </row>
    <row r="42" spans="1:25" outlineLevel="2">
      <c r="A42" s="29" t="s">
        <v>256</v>
      </c>
      <c r="B42" s="12" t="s">
        <v>313</v>
      </c>
      <c r="C42" s="12" t="s">
        <v>23</v>
      </c>
      <c r="D42" s="12">
        <v>34</v>
      </c>
      <c r="E42" s="13">
        <v>33.375</v>
      </c>
      <c r="F42" s="13">
        <f t="shared" si="10"/>
        <v>10.88</v>
      </c>
      <c r="G42" s="30">
        <f t="shared" si="1"/>
        <v>0.27573529411764702</v>
      </c>
      <c r="H42" s="30">
        <f t="shared" si="2"/>
        <v>0.45036764705882354</v>
      </c>
      <c r="I42" s="13">
        <v>3</v>
      </c>
      <c r="J42" s="13">
        <v>1.9</v>
      </c>
      <c r="K42" s="13">
        <v>5.98</v>
      </c>
      <c r="L42" s="13">
        <v>0</v>
      </c>
      <c r="M42" s="13">
        <v>10.88</v>
      </c>
      <c r="N42" s="15">
        <v>-11733.887000000001</v>
      </c>
      <c r="O42" s="15">
        <v>109400.78200000001</v>
      </c>
      <c r="P42" s="15">
        <v>40081.044000000002</v>
      </c>
      <c r="Q42" s="15">
        <v>76214.354000000007</v>
      </c>
      <c r="R42" s="15">
        <v>185615.136</v>
      </c>
      <c r="S42" s="15">
        <v>173881.24900000001</v>
      </c>
      <c r="T42" s="15">
        <f t="shared" si="3"/>
        <v>5561.5022022471912</v>
      </c>
      <c r="U42" s="15">
        <f t="shared" si="4"/>
        <v>4360.5720449438204</v>
      </c>
      <c r="V42" s="15">
        <f t="shared" si="5"/>
        <v>4008.9949063670415</v>
      </c>
      <c r="W42" s="15">
        <f t="shared" si="6"/>
        <v>3277.9260524344572</v>
      </c>
      <c r="X42" s="15">
        <f t="shared" si="7"/>
        <v>396.41564044943823</v>
      </c>
      <c r="Y42" s="31">
        <f t="shared" si="8"/>
        <v>364.45408239700379</v>
      </c>
    </row>
    <row r="43" spans="1:25" outlineLevel="2">
      <c r="A43" s="32" t="s">
        <v>256</v>
      </c>
      <c r="B43" t="s">
        <v>294</v>
      </c>
      <c r="C43" t="s">
        <v>24</v>
      </c>
      <c r="D43">
        <v>35</v>
      </c>
      <c r="E43" s="8">
        <v>35.25</v>
      </c>
      <c r="F43" s="8">
        <f t="shared" si="10"/>
        <v>10.130000000000001</v>
      </c>
      <c r="G43" s="33">
        <f t="shared" si="1"/>
        <v>0.19743336623889435</v>
      </c>
      <c r="H43" s="33">
        <f t="shared" si="2"/>
        <v>0.35044422507403744</v>
      </c>
      <c r="I43" s="8">
        <v>2</v>
      </c>
      <c r="J43" s="8">
        <v>1.55</v>
      </c>
      <c r="K43" s="8">
        <v>6.58</v>
      </c>
      <c r="L43" s="8">
        <v>0</v>
      </c>
      <c r="M43" s="8">
        <v>10.130000000000001</v>
      </c>
      <c r="N43" s="6">
        <v>-11307.001</v>
      </c>
      <c r="O43" s="6">
        <v>95448.214999999997</v>
      </c>
      <c r="P43" s="6">
        <v>11843.099</v>
      </c>
      <c r="Q43" s="6">
        <v>23275.507000000001</v>
      </c>
      <c r="R43" s="6">
        <v>118723.72199999999</v>
      </c>
      <c r="S43" s="6">
        <v>107416.72100000001</v>
      </c>
      <c r="T43" s="6">
        <f t="shared" si="3"/>
        <v>3368.0488510638297</v>
      </c>
      <c r="U43" s="6">
        <f t="shared" si="4"/>
        <v>3032.0744113475175</v>
      </c>
      <c r="V43" s="6">
        <f t="shared" si="5"/>
        <v>2711.308425531915</v>
      </c>
      <c r="W43" s="6">
        <f t="shared" si="6"/>
        <v>2707.7507801418437</v>
      </c>
      <c r="X43" s="6">
        <f t="shared" si="7"/>
        <v>275.64312830431976</v>
      </c>
      <c r="Y43" s="34">
        <f t="shared" si="8"/>
        <v>246.48258413926499</v>
      </c>
    </row>
    <row r="44" spans="1:25" outlineLevel="2">
      <c r="A44" s="29" t="s">
        <v>256</v>
      </c>
      <c r="B44" s="12" t="s">
        <v>271</v>
      </c>
      <c r="C44" s="12" t="s">
        <v>181</v>
      </c>
      <c r="D44" s="12">
        <v>37</v>
      </c>
      <c r="E44" s="13">
        <v>35.625</v>
      </c>
      <c r="F44" s="13">
        <f t="shared" si="10"/>
        <v>11.379999999999999</v>
      </c>
      <c r="G44" s="30">
        <f t="shared" si="1"/>
        <v>0.1757469244288225</v>
      </c>
      <c r="H44" s="30">
        <f t="shared" si="2"/>
        <v>0.43936731107205629</v>
      </c>
      <c r="I44" s="13">
        <v>2</v>
      </c>
      <c r="J44" s="13">
        <v>3</v>
      </c>
      <c r="K44" s="13">
        <v>6.38</v>
      </c>
      <c r="L44" s="13">
        <v>1.38</v>
      </c>
      <c r="M44" s="13">
        <v>12.76</v>
      </c>
      <c r="N44" s="15">
        <v>-14778.665999999999</v>
      </c>
      <c r="O44" s="15">
        <v>101316.769</v>
      </c>
      <c r="P44" s="15">
        <v>10637.88</v>
      </c>
      <c r="Q44" s="15">
        <v>24719.925999999999</v>
      </c>
      <c r="R44" s="15">
        <v>126036.69500000001</v>
      </c>
      <c r="S44" s="15">
        <v>111258.02899999999</v>
      </c>
      <c r="T44" s="15">
        <f t="shared" si="3"/>
        <v>3537.8721403508775</v>
      </c>
      <c r="U44" s="15">
        <f t="shared" si="4"/>
        <v>3239.2649824561404</v>
      </c>
      <c r="V44" s="15">
        <f t="shared" si="5"/>
        <v>2824.4252350877191</v>
      </c>
      <c r="W44" s="15">
        <f t="shared" si="6"/>
        <v>2843.9794807017543</v>
      </c>
      <c r="X44" s="15">
        <f t="shared" si="7"/>
        <v>294.47863476874005</v>
      </c>
      <c r="Y44" s="31">
        <f t="shared" si="8"/>
        <v>256.76593046251992</v>
      </c>
    </row>
    <row r="45" spans="1:25" outlineLevel="2">
      <c r="A45" s="32" t="s">
        <v>256</v>
      </c>
      <c r="B45" t="s">
        <v>264</v>
      </c>
      <c r="C45" t="s">
        <v>224</v>
      </c>
      <c r="D45">
        <v>36</v>
      </c>
      <c r="E45" s="8">
        <v>36.375</v>
      </c>
      <c r="F45" s="8">
        <f t="shared" si="10"/>
        <v>11.98</v>
      </c>
      <c r="G45" s="33">
        <f t="shared" si="1"/>
        <v>0.43739565943238734</v>
      </c>
      <c r="H45" s="33">
        <f t="shared" si="2"/>
        <v>0.76627712854757923</v>
      </c>
      <c r="I45" s="8">
        <v>5.24</v>
      </c>
      <c r="J45" s="8">
        <v>3.94</v>
      </c>
      <c r="K45" s="8">
        <v>2.8</v>
      </c>
      <c r="L45" s="8">
        <v>0</v>
      </c>
      <c r="M45" s="8">
        <v>11.98</v>
      </c>
      <c r="N45" s="6">
        <v>-3181.8319999999999</v>
      </c>
      <c r="O45" s="6">
        <v>37425.69</v>
      </c>
      <c r="P45" s="6">
        <v>0</v>
      </c>
      <c r="Q45" s="6">
        <v>10195.237999999999</v>
      </c>
      <c r="R45" s="6">
        <v>47620.928</v>
      </c>
      <c r="S45" s="6">
        <v>44439.095999999998</v>
      </c>
      <c r="T45" s="6">
        <f t="shared" si="3"/>
        <v>1309.1664054982818</v>
      </c>
      <c r="U45" s="6">
        <f t="shared" si="4"/>
        <v>1309.1664054982818</v>
      </c>
      <c r="V45" s="6">
        <f t="shared" si="5"/>
        <v>1221.6933608247423</v>
      </c>
      <c r="W45" s="6">
        <f t="shared" si="6"/>
        <v>1028.8849484536083</v>
      </c>
      <c r="X45" s="6">
        <f t="shared" si="7"/>
        <v>119.01512777257108</v>
      </c>
      <c r="Y45" s="34">
        <f t="shared" si="8"/>
        <v>111.0630328022493</v>
      </c>
    </row>
    <row r="46" spans="1:25" outlineLevel="2">
      <c r="A46" s="29" t="s">
        <v>256</v>
      </c>
      <c r="B46" s="12" t="s">
        <v>306</v>
      </c>
      <c r="C46" s="12" t="s">
        <v>126</v>
      </c>
      <c r="D46" s="12">
        <v>40</v>
      </c>
      <c r="E46" s="13">
        <v>36.375</v>
      </c>
      <c r="F46" s="13">
        <f t="shared" si="10"/>
        <v>12.21</v>
      </c>
      <c r="G46" s="30">
        <f t="shared" si="1"/>
        <v>8.1900081900081897E-2</v>
      </c>
      <c r="H46" s="30">
        <f t="shared" si="2"/>
        <v>0.16380016380016379</v>
      </c>
      <c r="I46" s="13">
        <v>1</v>
      </c>
      <c r="J46" s="13">
        <v>1</v>
      </c>
      <c r="K46" s="13">
        <v>10.210000000000001</v>
      </c>
      <c r="L46" s="13">
        <v>0.73</v>
      </c>
      <c r="M46" s="13">
        <v>12.94</v>
      </c>
      <c r="N46" s="15">
        <v>-14788.155000000001</v>
      </c>
      <c r="O46" s="15">
        <v>91609.441000000006</v>
      </c>
      <c r="P46" s="15">
        <v>8002.2839999999997</v>
      </c>
      <c r="Q46" s="15">
        <v>23163.993999999999</v>
      </c>
      <c r="R46" s="15">
        <v>114773.435</v>
      </c>
      <c r="S46" s="15">
        <v>99985.279999999999</v>
      </c>
      <c r="T46" s="15">
        <f t="shared" si="3"/>
        <v>3155.2834364261166</v>
      </c>
      <c r="U46" s="15">
        <f t="shared" si="4"/>
        <v>2935.2893745704469</v>
      </c>
      <c r="V46" s="15">
        <f t="shared" si="5"/>
        <v>2528.7421580756013</v>
      </c>
      <c r="W46" s="15">
        <f t="shared" si="6"/>
        <v>2518.4726048109969</v>
      </c>
      <c r="X46" s="15">
        <f t="shared" si="7"/>
        <v>266.84448859731333</v>
      </c>
      <c r="Y46" s="31">
        <f t="shared" si="8"/>
        <v>229.88565073414557</v>
      </c>
    </row>
    <row r="47" spans="1:25" outlineLevel="2">
      <c r="A47" s="32" t="s">
        <v>256</v>
      </c>
      <c r="B47" t="s">
        <v>308</v>
      </c>
      <c r="C47" t="s">
        <v>149</v>
      </c>
      <c r="D47">
        <v>36</v>
      </c>
      <c r="E47" s="8">
        <v>36.75</v>
      </c>
      <c r="F47" s="8">
        <f t="shared" si="10"/>
        <v>10.95</v>
      </c>
      <c r="G47" s="33">
        <f t="shared" si="1"/>
        <v>0.18264840182648404</v>
      </c>
      <c r="H47" s="33">
        <f t="shared" si="2"/>
        <v>0.43378995433789957</v>
      </c>
      <c r="I47" s="8">
        <v>2</v>
      </c>
      <c r="J47" s="8">
        <v>2.75</v>
      </c>
      <c r="K47" s="8">
        <v>6.2</v>
      </c>
      <c r="L47" s="8">
        <v>0.25</v>
      </c>
      <c r="M47" s="8">
        <v>11.2</v>
      </c>
      <c r="N47" s="6">
        <v>-8639.25</v>
      </c>
      <c r="O47" s="6">
        <v>97916.385999999999</v>
      </c>
      <c r="P47" s="6">
        <v>14992.545</v>
      </c>
      <c r="Q47" s="6">
        <v>32881.002</v>
      </c>
      <c r="R47" s="6">
        <v>130797.38800000001</v>
      </c>
      <c r="S47" s="6">
        <v>122158.13800000001</v>
      </c>
      <c r="T47" s="6">
        <f t="shared" si="3"/>
        <v>3559.1125986394559</v>
      </c>
      <c r="U47" s="6">
        <f t="shared" si="4"/>
        <v>3151.1521904761908</v>
      </c>
      <c r="V47" s="6">
        <f t="shared" si="5"/>
        <v>2916.0705578231295</v>
      </c>
      <c r="W47" s="6">
        <f t="shared" si="6"/>
        <v>2664.3914557823127</v>
      </c>
      <c r="X47" s="6">
        <f t="shared" si="7"/>
        <v>286.46838095238098</v>
      </c>
      <c r="Y47" s="34">
        <f t="shared" si="8"/>
        <v>265.09732343846633</v>
      </c>
    </row>
    <row r="48" spans="1:25" outlineLevel="2">
      <c r="A48" s="29" t="s">
        <v>256</v>
      </c>
      <c r="B48" s="12" t="s">
        <v>312</v>
      </c>
      <c r="C48" s="12" t="s">
        <v>152</v>
      </c>
      <c r="D48" s="12">
        <v>38</v>
      </c>
      <c r="E48" s="13">
        <v>36.75</v>
      </c>
      <c r="F48" s="13">
        <f t="shared" si="10"/>
        <v>11.1</v>
      </c>
      <c r="G48" s="30">
        <f t="shared" si="1"/>
        <v>0.5855855855855856</v>
      </c>
      <c r="H48" s="30">
        <f t="shared" si="2"/>
        <v>0.7567567567567568</v>
      </c>
      <c r="I48" s="13">
        <v>6.5</v>
      </c>
      <c r="J48" s="13">
        <v>1.9</v>
      </c>
      <c r="K48" s="13">
        <v>2.7</v>
      </c>
      <c r="L48" s="13">
        <v>0.9</v>
      </c>
      <c r="M48" s="13">
        <v>12</v>
      </c>
      <c r="N48" s="15">
        <v>-4287.8980000000001</v>
      </c>
      <c r="O48" s="15">
        <v>115195.21799999999</v>
      </c>
      <c r="P48" s="15">
        <v>5365.4089999999997</v>
      </c>
      <c r="Q48" s="15">
        <v>30996.867999999999</v>
      </c>
      <c r="R48" s="15">
        <v>146192.08600000001</v>
      </c>
      <c r="S48" s="15">
        <v>141904.18799999999</v>
      </c>
      <c r="T48" s="15">
        <f t="shared" si="3"/>
        <v>3978.0159455782314</v>
      </c>
      <c r="U48" s="15">
        <f t="shared" si="4"/>
        <v>3832.0184217687083</v>
      </c>
      <c r="V48" s="15">
        <f t="shared" si="5"/>
        <v>3715.3409251700673</v>
      </c>
      <c r="W48" s="15">
        <f t="shared" si="6"/>
        <v>3134.5637551020404</v>
      </c>
      <c r="X48" s="15">
        <f t="shared" si="7"/>
        <v>348.36531106988258</v>
      </c>
      <c r="Y48" s="31">
        <f t="shared" si="8"/>
        <v>337.75826592455155</v>
      </c>
    </row>
    <row r="49" spans="1:25" outlineLevel="2">
      <c r="A49" s="32" t="s">
        <v>256</v>
      </c>
      <c r="B49" t="s">
        <v>309</v>
      </c>
      <c r="C49" t="s">
        <v>210</v>
      </c>
      <c r="D49">
        <v>39</v>
      </c>
      <c r="E49" s="8">
        <v>37.125</v>
      </c>
      <c r="F49" s="8">
        <f t="shared" si="10"/>
        <v>15.13</v>
      </c>
      <c r="G49" s="33">
        <f t="shared" si="1"/>
        <v>5.2875082617316591E-2</v>
      </c>
      <c r="H49" s="33">
        <f t="shared" si="2"/>
        <v>0.36087243886318571</v>
      </c>
      <c r="I49" s="8">
        <v>0.8</v>
      </c>
      <c r="J49" s="8">
        <v>4.66</v>
      </c>
      <c r="K49" s="8">
        <v>9.67</v>
      </c>
      <c r="L49" s="8">
        <v>0.92</v>
      </c>
      <c r="M49" s="8">
        <v>16.05</v>
      </c>
      <c r="N49" s="6">
        <v>-14519.088</v>
      </c>
      <c r="O49" s="6">
        <v>139185.883</v>
      </c>
      <c r="P49" s="6">
        <v>16418.834999999999</v>
      </c>
      <c r="Q49" s="6">
        <v>34275.995000000003</v>
      </c>
      <c r="R49" s="6">
        <v>173461.878</v>
      </c>
      <c r="S49" s="6">
        <v>158942.79</v>
      </c>
      <c r="T49" s="6">
        <f t="shared" si="3"/>
        <v>4672.373818181818</v>
      </c>
      <c r="U49" s="6">
        <f t="shared" si="4"/>
        <v>4230.1156363636364</v>
      </c>
      <c r="V49" s="6">
        <f t="shared" si="5"/>
        <v>3839.0290909090913</v>
      </c>
      <c r="W49" s="6">
        <f t="shared" si="6"/>
        <v>3749.1146936026935</v>
      </c>
      <c r="X49" s="6">
        <f t="shared" si="7"/>
        <v>384.55596694214876</v>
      </c>
      <c r="Y49" s="34">
        <f t="shared" si="8"/>
        <v>349.00264462809923</v>
      </c>
    </row>
    <row r="50" spans="1:25" outlineLevel="2">
      <c r="A50" s="29" t="s">
        <v>256</v>
      </c>
      <c r="B50" s="12" t="s">
        <v>257</v>
      </c>
      <c r="C50" s="12" t="s">
        <v>44</v>
      </c>
      <c r="D50" s="12">
        <v>38</v>
      </c>
      <c r="E50" s="13">
        <v>38</v>
      </c>
      <c r="F50" s="13">
        <f t="shared" si="10"/>
        <v>12.309999999999999</v>
      </c>
      <c r="G50" s="30">
        <f t="shared" si="1"/>
        <v>0.2437043054427295</v>
      </c>
      <c r="H50" s="30">
        <f t="shared" si="2"/>
        <v>0.40617384240454918</v>
      </c>
      <c r="I50" s="13">
        <v>3</v>
      </c>
      <c r="J50" s="13">
        <v>2</v>
      </c>
      <c r="K50" s="13">
        <v>7.31</v>
      </c>
      <c r="L50" s="13">
        <v>1</v>
      </c>
      <c r="M50" s="13">
        <v>13.31</v>
      </c>
      <c r="N50" s="15">
        <v>-10584.448</v>
      </c>
      <c r="O50" s="15">
        <v>99650.271999999997</v>
      </c>
      <c r="P50" s="15">
        <v>18003.417000000001</v>
      </c>
      <c r="Q50" s="15">
        <v>25974.891</v>
      </c>
      <c r="R50" s="15">
        <v>125625.163</v>
      </c>
      <c r="S50" s="15">
        <v>115040.715</v>
      </c>
      <c r="T50" s="15">
        <f t="shared" si="3"/>
        <v>3305.9253421052631</v>
      </c>
      <c r="U50" s="15">
        <f t="shared" si="4"/>
        <v>2832.1512105263159</v>
      </c>
      <c r="V50" s="15">
        <f t="shared" si="5"/>
        <v>2553.6131052631576</v>
      </c>
      <c r="W50" s="15">
        <f t="shared" si="6"/>
        <v>2622.3755789473685</v>
      </c>
      <c r="X50" s="15">
        <f t="shared" si="7"/>
        <v>257.46829186602872</v>
      </c>
      <c r="Y50" s="31">
        <f t="shared" si="8"/>
        <v>232.14664593301433</v>
      </c>
    </row>
    <row r="51" spans="1:25" outlineLevel="2">
      <c r="A51" s="32" t="s">
        <v>256</v>
      </c>
      <c r="B51" t="s">
        <v>301</v>
      </c>
      <c r="C51" t="s">
        <v>58</v>
      </c>
      <c r="D51">
        <v>43</v>
      </c>
      <c r="E51" s="8">
        <v>41.5</v>
      </c>
      <c r="F51" s="8">
        <f t="shared" si="10"/>
        <v>14.16</v>
      </c>
      <c r="G51" s="33">
        <f t="shared" si="1"/>
        <v>0.36581920903954801</v>
      </c>
      <c r="H51" s="33">
        <f t="shared" si="2"/>
        <v>0.471045197740113</v>
      </c>
      <c r="I51" s="8">
        <v>5.18</v>
      </c>
      <c r="J51" s="8">
        <v>1.49</v>
      </c>
      <c r="K51" s="8">
        <v>7.49</v>
      </c>
      <c r="L51" s="8">
        <v>0</v>
      </c>
      <c r="M51" s="8">
        <v>14.16</v>
      </c>
      <c r="N51" s="6">
        <v>-15532.021000000001</v>
      </c>
      <c r="O51" s="6">
        <v>128687.22199999999</v>
      </c>
      <c r="P51" s="6">
        <v>24749.556</v>
      </c>
      <c r="Q51" s="6">
        <v>43143.832000000002</v>
      </c>
      <c r="R51" s="6">
        <v>171831.054</v>
      </c>
      <c r="S51" s="6">
        <v>156299.033</v>
      </c>
      <c r="T51" s="6">
        <f t="shared" si="3"/>
        <v>4140.5073253012051</v>
      </c>
      <c r="U51" s="6">
        <f t="shared" si="4"/>
        <v>3544.1324819277106</v>
      </c>
      <c r="V51" s="6">
        <f t="shared" si="5"/>
        <v>3169.8669156626502</v>
      </c>
      <c r="W51" s="6">
        <f t="shared" si="6"/>
        <v>3100.8969156626504</v>
      </c>
      <c r="X51" s="6">
        <f t="shared" si="7"/>
        <v>322.19386199342824</v>
      </c>
      <c r="Y51" s="34">
        <f t="shared" si="8"/>
        <v>288.16971960569549</v>
      </c>
    </row>
    <row r="52" spans="1:25" outlineLevel="2">
      <c r="A52" s="29" t="s">
        <v>256</v>
      </c>
      <c r="B52" s="12" t="s">
        <v>273</v>
      </c>
      <c r="C52" s="12" t="s">
        <v>187</v>
      </c>
      <c r="D52" s="12">
        <v>43</v>
      </c>
      <c r="E52" s="13">
        <v>41.75</v>
      </c>
      <c r="F52" s="13">
        <f t="shared" si="10"/>
        <v>12.780000000000001</v>
      </c>
      <c r="G52" s="30">
        <f t="shared" si="1"/>
        <v>5.8685446009389665E-2</v>
      </c>
      <c r="H52" s="30">
        <f t="shared" si="2"/>
        <v>0.39123630672926446</v>
      </c>
      <c r="I52" s="13">
        <v>0.75</v>
      </c>
      <c r="J52" s="13">
        <v>4.25</v>
      </c>
      <c r="K52" s="13">
        <v>7.78</v>
      </c>
      <c r="L52" s="13">
        <v>1</v>
      </c>
      <c r="M52" s="13">
        <v>13.78</v>
      </c>
      <c r="N52" s="15">
        <v>-24683.669000000002</v>
      </c>
      <c r="O52" s="15">
        <v>135166.93599999999</v>
      </c>
      <c r="P52" s="15">
        <v>24861.144</v>
      </c>
      <c r="Q52" s="15">
        <v>42668.097000000002</v>
      </c>
      <c r="R52" s="15">
        <v>177835.033</v>
      </c>
      <c r="S52" s="15">
        <v>153151.364</v>
      </c>
      <c r="T52" s="15">
        <f t="shared" si="3"/>
        <v>4259.5217485029943</v>
      </c>
      <c r="U52" s="15">
        <f t="shared" si="4"/>
        <v>3664.0452455089821</v>
      </c>
      <c r="V52" s="15">
        <f t="shared" si="5"/>
        <v>3072.8196407185628</v>
      </c>
      <c r="W52" s="15">
        <f t="shared" si="6"/>
        <v>3237.5314011976043</v>
      </c>
      <c r="X52" s="15">
        <f t="shared" si="7"/>
        <v>333.09502231899836</v>
      </c>
      <c r="Y52" s="31">
        <f t="shared" si="8"/>
        <v>279.34724006532389</v>
      </c>
    </row>
    <row r="53" spans="1:25" outlineLevel="2">
      <c r="A53" s="32" t="s">
        <v>256</v>
      </c>
      <c r="B53" t="s">
        <v>257</v>
      </c>
      <c r="C53" t="s">
        <v>75</v>
      </c>
      <c r="D53">
        <v>43</v>
      </c>
      <c r="E53" s="8">
        <v>44</v>
      </c>
      <c r="F53" s="8">
        <f t="shared" si="10"/>
        <v>14.32</v>
      </c>
      <c r="G53" s="33">
        <f t="shared" si="1"/>
        <v>0.40782122905027929</v>
      </c>
      <c r="H53" s="33">
        <f t="shared" si="2"/>
        <v>0.59636871508379885</v>
      </c>
      <c r="I53" s="8">
        <v>5.84</v>
      </c>
      <c r="J53" s="8">
        <v>2.7</v>
      </c>
      <c r="K53" s="8">
        <v>5.78</v>
      </c>
      <c r="L53" s="8">
        <v>0.9</v>
      </c>
      <c r="M53" s="8">
        <v>15.22</v>
      </c>
      <c r="N53" s="6">
        <v>-11982.661</v>
      </c>
      <c r="O53" s="6">
        <v>129024.356</v>
      </c>
      <c r="P53" s="6">
        <v>12356.168</v>
      </c>
      <c r="Q53" s="6">
        <v>195116.23499999999</v>
      </c>
      <c r="R53" s="6">
        <v>324140.59100000001</v>
      </c>
      <c r="S53" s="6">
        <v>312157.93</v>
      </c>
      <c r="T53" s="6">
        <f t="shared" si="3"/>
        <v>7366.8316136363637</v>
      </c>
      <c r="U53" s="6">
        <f t="shared" si="4"/>
        <v>7086.0096136363636</v>
      </c>
      <c r="V53" s="6">
        <f t="shared" si="5"/>
        <v>6813.6764090909091</v>
      </c>
      <c r="W53" s="6">
        <f t="shared" si="6"/>
        <v>2932.3717272727272</v>
      </c>
      <c r="X53" s="6">
        <f t="shared" si="7"/>
        <v>644.18269214876034</v>
      </c>
      <c r="Y53" s="34">
        <f t="shared" si="8"/>
        <v>619.42512809917355</v>
      </c>
    </row>
    <row r="54" spans="1:25" outlineLevel="2">
      <c r="A54" s="29" t="s">
        <v>256</v>
      </c>
      <c r="B54" s="12" t="s">
        <v>272</v>
      </c>
      <c r="C54" s="12" t="s">
        <v>31</v>
      </c>
      <c r="D54" s="12">
        <v>44</v>
      </c>
      <c r="E54" s="13">
        <v>44</v>
      </c>
      <c r="F54" s="13">
        <f t="shared" si="10"/>
        <v>12.19</v>
      </c>
      <c r="G54" s="30">
        <f t="shared" si="1"/>
        <v>0.39786710418375715</v>
      </c>
      <c r="H54" s="30">
        <f t="shared" si="2"/>
        <v>0.72108285479901557</v>
      </c>
      <c r="I54" s="13">
        <v>4.8499999999999996</v>
      </c>
      <c r="J54" s="13">
        <v>3.94</v>
      </c>
      <c r="K54" s="13">
        <v>3.4</v>
      </c>
      <c r="L54" s="13">
        <v>1.05</v>
      </c>
      <c r="M54" s="13">
        <v>13.24</v>
      </c>
      <c r="N54" s="15">
        <v>-29994.240000000002</v>
      </c>
      <c r="O54" s="15">
        <v>202640.696</v>
      </c>
      <c r="P54" s="15">
        <v>29649.468000000001</v>
      </c>
      <c r="Q54" s="15">
        <v>46834.557000000001</v>
      </c>
      <c r="R54" s="15">
        <v>249475.253</v>
      </c>
      <c r="S54" s="15">
        <v>219481.01300000001</v>
      </c>
      <c r="T54" s="15">
        <f t="shared" si="3"/>
        <v>5669.8921136363633</v>
      </c>
      <c r="U54" s="15">
        <f t="shared" si="4"/>
        <v>4996.0405681818183</v>
      </c>
      <c r="V54" s="15">
        <f t="shared" si="5"/>
        <v>4314.3532954545453</v>
      </c>
      <c r="W54" s="15">
        <f t="shared" si="6"/>
        <v>4605.4703636363638</v>
      </c>
      <c r="X54" s="15">
        <f t="shared" si="7"/>
        <v>454.18550619834713</v>
      </c>
      <c r="Y54" s="31">
        <f t="shared" si="8"/>
        <v>392.2139359504132</v>
      </c>
    </row>
    <row r="55" spans="1:25" outlineLevel="2">
      <c r="A55" s="32" t="s">
        <v>256</v>
      </c>
      <c r="B55" t="s">
        <v>257</v>
      </c>
      <c r="C55" t="s">
        <v>56</v>
      </c>
      <c r="D55">
        <v>44</v>
      </c>
      <c r="E55" s="8">
        <v>45.625</v>
      </c>
      <c r="F55" s="8">
        <f t="shared" si="10"/>
        <v>14.77</v>
      </c>
      <c r="G55" s="33">
        <f t="shared" si="1"/>
        <v>0.45836154366960052</v>
      </c>
      <c r="H55" s="33">
        <f t="shared" si="2"/>
        <v>0.60054163845633035</v>
      </c>
      <c r="I55" s="8">
        <v>6.77</v>
      </c>
      <c r="J55" s="8">
        <v>2.1</v>
      </c>
      <c r="K55" s="8">
        <v>5.9</v>
      </c>
      <c r="L55" s="8">
        <v>0</v>
      </c>
      <c r="M55" s="8">
        <v>14.77</v>
      </c>
      <c r="N55" s="6">
        <v>-12724.806</v>
      </c>
      <c r="O55" s="6">
        <v>142643.31200000001</v>
      </c>
      <c r="P55" s="6">
        <v>9577.6180000000004</v>
      </c>
      <c r="Q55" s="6">
        <v>29185.666000000001</v>
      </c>
      <c r="R55" s="6">
        <v>171828.978</v>
      </c>
      <c r="S55" s="6">
        <v>159104.17199999999</v>
      </c>
      <c r="T55" s="6">
        <f t="shared" si="3"/>
        <v>3766.1145863013699</v>
      </c>
      <c r="U55" s="6">
        <f t="shared" si="4"/>
        <v>3556.1941917808222</v>
      </c>
      <c r="V55" s="6">
        <f t="shared" si="5"/>
        <v>3277.2943342465755</v>
      </c>
      <c r="W55" s="6">
        <f t="shared" si="6"/>
        <v>3126.4287561643837</v>
      </c>
      <c r="X55" s="6">
        <f t="shared" si="7"/>
        <v>323.29038107098381</v>
      </c>
      <c r="Y55" s="34">
        <f t="shared" si="8"/>
        <v>297.93584856787049</v>
      </c>
    </row>
    <row r="56" spans="1:25" outlineLevel="2">
      <c r="A56" s="29" t="s">
        <v>256</v>
      </c>
      <c r="B56" s="12" t="s">
        <v>257</v>
      </c>
      <c r="C56" s="12" t="s">
        <v>109</v>
      </c>
      <c r="D56" s="12">
        <v>46</v>
      </c>
      <c r="E56" s="13">
        <v>47</v>
      </c>
      <c r="F56" s="13">
        <f t="shared" si="10"/>
        <v>15.13</v>
      </c>
      <c r="G56" s="30">
        <f t="shared" si="1"/>
        <v>0.25776602775941837</v>
      </c>
      <c r="H56" s="30">
        <f t="shared" si="2"/>
        <v>0.38334434897554526</v>
      </c>
      <c r="I56" s="13">
        <v>3.9</v>
      </c>
      <c r="J56" s="13">
        <v>1.9</v>
      </c>
      <c r="K56" s="13">
        <v>9.33</v>
      </c>
      <c r="L56" s="13">
        <v>1</v>
      </c>
      <c r="M56" s="13">
        <v>16.13</v>
      </c>
      <c r="N56" s="15">
        <v>-12371.011</v>
      </c>
      <c r="O56" s="15">
        <v>139681.94</v>
      </c>
      <c r="P56" s="15">
        <v>15722.995000000001</v>
      </c>
      <c r="Q56" s="15">
        <v>31515.578000000001</v>
      </c>
      <c r="R56" s="15">
        <v>171197.51800000001</v>
      </c>
      <c r="S56" s="15">
        <v>158826.50700000001</v>
      </c>
      <c r="T56" s="15">
        <f t="shared" si="3"/>
        <v>3642.5003829787238</v>
      </c>
      <c r="U56" s="15">
        <f t="shared" si="4"/>
        <v>3307.9685744680855</v>
      </c>
      <c r="V56" s="15">
        <f t="shared" si="5"/>
        <v>3044.7555744680853</v>
      </c>
      <c r="W56" s="15">
        <f t="shared" si="6"/>
        <v>2971.9561702127662</v>
      </c>
      <c r="X56" s="15">
        <f t="shared" si="7"/>
        <v>300.72441586073506</v>
      </c>
      <c r="Y56" s="31">
        <f t="shared" si="8"/>
        <v>276.79596131528046</v>
      </c>
    </row>
    <row r="57" spans="1:25" outlineLevel="2">
      <c r="A57" s="32" t="s">
        <v>256</v>
      </c>
      <c r="B57" t="s">
        <v>302</v>
      </c>
      <c r="C57" t="s">
        <v>220</v>
      </c>
      <c r="D57">
        <v>47</v>
      </c>
      <c r="E57" s="8">
        <v>47</v>
      </c>
      <c r="F57" s="8">
        <f t="shared" si="10"/>
        <v>12.43</v>
      </c>
      <c r="G57" s="33">
        <f t="shared" si="1"/>
        <v>0.18986323411102171</v>
      </c>
      <c r="H57" s="33">
        <f t="shared" si="2"/>
        <v>0.55189058728881735</v>
      </c>
      <c r="I57" s="8">
        <v>2.36</v>
      </c>
      <c r="J57" s="8">
        <v>4.5</v>
      </c>
      <c r="K57" s="8">
        <v>5.57</v>
      </c>
      <c r="L57" s="8">
        <v>0</v>
      </c>
      <c r="M57" s="8">
        <v>12.43</v>
      </c>
      <c r="N57" s="6">
        <v>-16998.223999999998</v>
      </c>
      <c r="O57" s="6">
        <v>88019.851999999999</v>
      </c>
      <c r="P57" s="6">
        <v>0</v>
      </c>
      <c r="Q57" s="6">
        <v>20449.653999999999</v>
      </c>
      <c r="R57" s="6">
        <v>108469.50599999999</v>
      </c>
      <c r="S57" s="6">
        <v>91471.282000000007</v>
      </c>
      <c r="T57" s="6">
        <f t="shared" si="3"/>
        <v>2307.861829787234</v>
      </c>
      <c r="U57" s="6">
        <f t="shared" si="4"/>
        <v>2307.861829787234</v>
      </c>
      <c r="V57" s="6">
        <f t="shared" si="5"/>
        <v>1946.1974893617023</v>
      </c>
      <c r="W57" s="6">
        <f t="shared" si="6"/>
        <v>1872.7628085106383</v>
      </c>
      <c r="X57" s="6">
        <f t="shared" si="7"/>
        <v>209.80562088974855</v>
      </c>
      <c r="Y57" s="34">
        <f t="shared" si="8"/>
        <v>176.92704448742748</v>
      </c>
    </row>
    <row r="58" spans="1:25" outlineLevel="2">
      <c r="A58" s="29" t="s">
        <v>256</v>
      </c>
      <c r="B58" s="12" t="s">
        <v>257</v>
      </c>
      <c r="C58" s="12" t="s">
        <v>78</v>
      </c>
      <c r="D58" s="12">
        <v>46</v>
      </c>
      <c r="E58" s="13">
        <v>47.625</v>
      </c>
      <c r="F58" s="13">
        <f t="shared" si="10"/>
        <v>13.04</v>
      </c>
      <c r="G58" s="30">
        <f t="shared" si="1"/>
        <v>0.31058282208588955</v>
      </c>
      <c r="H58" s="30">
        <f t="shared" si="2"/>
        <v>0.54064417177914115</v>
      </c>
      <c r="I58" s="13">
        <v>4.05</v>
      </c>
      <c r="J58" s="13">
        <v>3</v>
      </c>
      <c r="K58" s="13">
        <v>5.99</v>
      </c>
      <c r="L58" s="13">
        <v>0</v>
      </c>
      <c r="M58" s="13">
        <v>13.04</v>
      </c>
      <c r="N58" s="15">
        <v>-13677.323</v>
      </c>
      <c r="O58" s="15">
        <v>107967.114</v>
      </c>
      <c r="P58" s="15">
        <v>9520.0769999999993</v>
      </c>
      <c r="Q58" s="15">
        <v>29935.635999999999</v>
      </c>
      <c r="R58" s="15">
        <v>137902.75</v>
      </c>
      <c r="S58" s="15">
        <v>124225.427</v>
      </c>
      <c r="T58" s="15">
        <f t="shared" si="3"/>
        <v>2895.5958005249345</v>
      </c>
      <c r="U58" s="15">
        <f t="shared" si="4"/>
        <v>2695.6991706036742</v>
      </c>
      <c r="V58" s="15">
        <f t="shared" si="5"/>
        <v>2408.5112860892386</v>
      </c>
      <c r="W58" s="15">
        <f t="shared" si="6"/>
        <v>2267.0260157480316</v>
      </c>
      <c r="X58" s="15">
        <f t="shared" si="7"/>
        <v>245.06356096397039</v>
      </c>
      <c r="Y58" s="31">
        <f t="shared" si="8"/>
        <v>218.95557146265807</v>
      </c>
    </row>
    <row r="59" spans="1:25" outlineLevel="2">
      <c r="A59" s="32" t="s">
        <v>256</v>
      </c>
      <c r="B59" t="s">
        <v>257</v>
      </c>
      <c r="C59" t="s">
        <v>176</v>
      </c>
      <c r="D59">
        <v>48</v>
      </c>
      <c r="E59" s="8">
        <v>49.625</v>
      </c>
      <c r="F59" s="8">
        <f t="shared" si="10"/>
        <v>13.379999999999999</v>
      </c>
      <c r="G59" s="33">
        <f t="shared" si="1"/>
        <v>7.4738415545590436E-2</v>
      </c>
      <c r="H59" s="33">
        <f t="shared" si="2"/>
        <v>0.42974588938714503</v>
      </c>
      <c r="I59" s="8">
        <v>1</v>
      </c>
      <c r="J59" s="8">
        <v>4.75</v>
      </c>
      <c r="K59" s="8">
        <v>7.63</v>
      </c>
      <c r="L59" s="8">
        <v>1</v>
      </c>
      <c r="M59" s="8">
        <v>13.88</v>
      </c>
      <c r="N59" s="6">
        <v>-14060.058000000001</v>
      </c>
      <c r="O59" s="6">
        <v>133168.519</v>
      </c>
      <c r="P59" s="6">
        <v>18642.523000000001</v>
      </c>
      <c r="Q59" s="6">
        <v>33221.487000000001</v>
      </c>
      <c r="R59" s="6">
        <v>166390.00599999999</v>
      </c>
      <c r="S59" s="6">
        <v>152329.948</v>
      </c>
      <c r="T59" s="6">
        <f t="shared" si="3"/>
        <v>3352.9472241813601</v>
      </c>
      <c r="U59" s="6">
        <f t="shared" si="4"/>
        <v>2977.2792544080608</v>
      </c>
      <c r="V59" s="6">
        <f t="shared" si="5"/>
        <v>2693.9531486146093</v>
      </c>
      <c r="W59" s="6">
        <f t="shared" si="6"/>
        <v>2683.4966045340052</v>
      </c>
      <c r="X59" s="6">
        <f t="shared" si="7"/>
        <v>270.66175040073279</v>
      </c>
      <c r="Y59" s="34">
        <f t="shared" si="8"/>
        <v>244.9048316922372</v>
      </c>
    </row>
    <row r="60" spans="1:25" outlineLevel="2">
      <c r="A60" s="29" t="s">
        <v>256</v>
      </c>
      <c r="B60" s="12" t="s">
        <v>266</v>
      </c>
      <c r="C60" s="12" t="s">
        <v>98</v>
      </c>
      <c r="D60" s="12">
        <v>49</v>
      </c>
      <c r="E60" s="13">
        <v>49.875</v>
      </c>
      <c r="F60" s="13">
        <f t="shared" si="10"/>
        <v>20.22</v>
      </c>
      <c r="G60" s="30">
        <f t="shared" si="1"/>
        <v>0.14342235410484669</v>
      </c>
      <c r="H60" s="30">
        <f t="shared" si="2"/>
        <v>0.54154302670623156</v>
      </c>
      <c r="I60" s="13">
        <v>2.9</v>
      </c>
      <c r="J60" s="13">
        <v>8.0500000000000007</v>
      </c>
      <c r="K60" s="13">
        <v>9.27</v>
      </c>
      <c r="L60" s="13">
        <v>0</v>
      </c>
      <c r="M60" s="13">
        <v>20.22</v>
      </c>
      <c r="N60" s="15">
        <v>-33219.212</v>
      </c>
      <c r="O60" s="15">
        <v>180204.774</v>
      </c>
      <c r="P60" s="15">
        <v>86470.328999999998</v>
      </c>
      <c r="Q60" s="15">
        <v>117248.63800000001</v>
      </c>
      <c r="R60" s="15">
        <v>297453.41200000001</v>
      </c>
      <c r="S60" s="15">
        <v>264234.2</v>
      </c>
      <c r="T60" s="15">
        <f t="shared" si="3"/>
        <v>5963.9781854636594</v>
      </c>
      <c r="U60" s="15">
        <f t="shared" si="4"/>
        <v>4230.2372531328319</v>
      </c>
      <c r="V60" s="15">
        <f t="shared" si="5"/>
        <v>3564.1878897243109</v>
      </c>
      <c r="W60" s="15">
        <f t="shared" si="6"/>
        <v>3613.1283007518796</v>
      </c>
      <c r="X60" s="15">
        <f t="shared" si="7"/>
        <v>384.56702301207565</v>
      </c>
      <c r="Y60" s="31">
        <f t="shared" si="8"/>
        <v>324.01708088402825</v>
      </c>
    </row>
    <row r="61" spans="1:25" outlineLevel="2">
      <c r="A61" s="32" t="s">
        <v>256</v>
      </c>
      <c r="B61" t="s">
        <v>269</v>
      </c>
      <c r="C61" t="s">
        <v>194</v>
      </c>
      <c r="D61">
        <v>53</v>
      </c>
      <c r="E61" s="8">
        <v>50.75</v>
      </c>
      <c r="F61" s="8">
        <f t="shared" si="10"/>
        <v>15.120000000000001</v>
      </c>
      <c r="G61" s="33">
        <f t="shared" si="1"/>
        <v>0.248015873015873</v>
      </c>
      <c r="H61" s="33">
        <f t="shared" si="2"/>
        <v>0.46230158730158727</v>
      </c>
      <c r="I61" s="8">
        <v>3.75</v>
      </c>
      <c r="J61" s="8">
        <v>3.24</v>
      </c>
      <c r="K61" s="8">
        <v>8.1300000000000008</v>
      </c>
      <c r="L61" s="8">
        <v>1.75</v>
      </c>
      <c r="M61" s="8">
        <v>16.87</v>
      </c>
      <c r="N61" s="6">
        <v>-20612.538</v>
      </c>
      <c r="O61" s="6">
        <v>147583.223</v>
      </c>
      <c r="P61" s="6">
        <v>16442.364000000001</v>
      </c>
      <c r="Q61" s="6">
        <v>33266.010999999999</v>
      </c>
      <c r="R61" s="6">
        <v>180849.234</v>
      </c>
      <c r="S61" s="6">
        <v>160236.696</v>
      </c>
      <c r="T61" s="6">
        <f t="shared" si="3"/>
        <v>3563.5317044334975</v>
      </c>
      <c r="U61" s="6">
        <f t="shared" si="4"/>
        <v>3239.5442364532018</v>
      </c>
      <c r="V61" s="6">
        <f t="shared" si="5"/>
        <v>2833.3858522167488</v>
      </c>
      <c r="W61" s="6">
        <f t="shared" si="6"/>
        <v>2908.0438029556649</v>
      </c>
      <c r="X61" s="6">
        <f t="shared" si="7"/>
        <v>294.50402149574563</v>
      </c>
      <c r="Y61" s="34">
        <f t="shared" si="8"/>
        <v>257.58053201970444</v>
      </c>
    </row>
    <row r="62" spans="1:25" outlineLevel="2">
      <c r="A62" s="29" t="s">
        <v>256</v>
      </c>
      <c r="B62" s="12" t="s">
        <v>257</v>
      </c>
      <c r="C62" s="12" t="s">
        <v>169</v>
      </c>
      <c r="D62" s="12">
        <v>50</v>
      </c>
      <c r="E62" s="13">
        <v>51.5</v>
      </c>
      <c r="F62" s="13">
        <f t="shared" si="10"/>
        <v>13.52</v>
      </c>
      <c r="G62" s="30">
        <f t="shared" si="1"/>
        <v>0.14792899408284024</v>
      </c>
      <c r="H62" s="30">
        <f t="shared" si="2"/>
        <v>0.34541420118343197</v>
      </c>
      <c r="I62" s="13">
        <v>2</v>
      </c>
      <c r="J62" s="13">
        <v>2.67</v>
      </c>
      <c r="K62" s="13">
        <v>8.85</v>
      </c>
      <c r="L62" s="13">
        <v>1.5</v>
      </c>
      <c r="M62" s="13">
        <v>15.02</v>
      </c>
      <c r="N62" s="15">
        <v>-15740.628000000001</v>
      </c>
      <c r="O62" s="15">
        <v>152409.68299999999</v>
      </c>
      <c r="P62" s="15">
        <v>12534.28</v>
      </c>
      <c r="Q62" s="15">
        <v>27404.554</v>
      </c>
      <c r="R62" s="15">
        <v>179814.23699999999</v>
      </c>
      <c r="S62" s="15">
        <v>164073.609</v>
      </c>
      <c r="T62" s="15">
        <f t="shared" si="3"/>
        <v>3491.5385825242715</v>
      </c>
      <c r="U62" s="15">
        <f t="shared" si="4"/>
        <v>3248.154504854369</v>
      </c>
      <c r="V62" s="15">
        <f t="shared" si="5"/>
        <v>2942.5112427184467</v>
      </c>
      <c r="W62" s="15">
        <f t="shared" si="6"/>
        <v>2959.4113203883494</v>
      </c>
      <c r="X62" s="15">
        <f t="shared" si="7"/>
        <v>295.28677316857897</v>
      </c>
      <c r="Y62" s="31">
        <f t="shared" si="8"/>
        <v>267.50102206531335</v>
      </c>
    </row>
    <row r="63" spans="1:25" outlineLevel="2">
      <c r="A63" s="32" t="s">
        <v>256</v>
      </c>
      <c r="B63" t="s">
        <v>257</v>
      </c>
      <c r="C63" t="s">
        <v>190</v>
      </c>
      <c r="D63">
        <v>51</v>
      </c>
      <c r="E63" s="8">
        <v>52.75</v>
      </c>
      <c r="F63" s="8">
        <f t="shared" si="10"/>
        <v>15.340000000000002</v>
      </c>
      <c r="G63" s="33">
        <f t="shared" si="1"/>
        <v>0.28683181225554105</v>
      </c>
      <c r="H63" s="33">
        <f t="shared" si="2"/>
        <v>0.48239895697522811</v>
      </c>
      <c r="I63" s="8">
        <v>4.4000000000000004</v>
      </c>
      <c r="J63" s="8">
        <v>3</v>
      </c>
      <c r="K63" s="8">
        <v>7.94</v>
      </c>
      <c r="L63" s="8">
        <v>0</v>
      </c>
      <c r="M63" s="8">
        <v>15.34</v>
      </c>
      <c r="N63" s="6">
        <v>-22058.976999999999</v>
      </c>
      <c r="O63" s="6">
        <v>135233.291</v>
      </c>
      <c r="P63" s="6">
        <v>25515.75</v>
      </c>
      <c r="Q63" s="6">
        <v>54319.792000000001</v>
      </c>
      <c r="R63" s="6">
        <v>189553.08300000001</v>
      </c>
      <c r="S63" s="6">
        <v>167494.106</v>
      </c>
      <c r="T63" s="6">
        <f t="shared" si="3"/>
        <v>3593.4233744075832</v>
      </c>
      <c r="U63" s="6">
        <f t="shared" si="4"/>
        <v>3109.7124739336496</v>
      </c>
      <c r="V63" s="6">
        <f t="shared" si="5"/>
        <v>2691.5328151658769</v>
      </c>
      <c r="W63" s="6">
        <f t="shared" si="6"/>
        <v>2563.6642843601894</v>
      </c>
      <c r="X63" s="6">
        <f t="shared" si="7"/>
        <v>282.70113399396814</v>
      </c>
      <c r="Y63" s="34">
        <f t="shared" si="8"/>
        <v>244.68480137871609</v>
      </c>
    </row>
    <row r="64" spans="1:25" outlineLevel="2">
      <c r="A64" s="29" t="s">
        <v>256</v>
      </c>
      <c r="B64" s="12" t="s">
        <v>257</v>
      </c>
      <c r="C64" s="12" t="s">
        <v>168</v>
      </c>
      <c r="D64" s="12">
        <v>52</v>
      </c>
      <c r="E64" s="13">
        <v>53.5</v>
      </c>
      <c r="F64" s="13">
        <f t="shared" si="10"/>
        <v>18.619999999999997</v>
      </c>
      <c r="G64" s="30">
        <f t="shared" si="1"/>
        <v>0.10741138560687434</v>
      </c>
      <c r="H64" s="30">
        <f t="shared" si="2"/>
        <v>0.36788399570354463</v>
      </c>
      <c r="I64" s="13">
        <v>2</v>
      </c>
      <c r="J64" s="13">
        <v>4.8499999999999996</v>
      </c>
      <c r="K64" s="13">
        <v>11.77</v>
      </c>
      <c r="L64" s="13">
        <v>1</v>
      </c>
      <c r="M64" s="13">
        <v>19.62</v>
      </c>
      <c r="N64" s="15">
        <v>-16991.024000000001</v>
      </c>
      <c r="O64" s="15">
        <v>157456.27600000001</v>
      </c>
      <c r="P64" s="15">
        <v>15419.49</v>
      </c>
      <c r="Q64" s="15">
        <v>33749.769</v>
      </c>
      <c r="R64" s="15">
        <v>191206.04500000001</v>
      </c>
      <c r="S64" s="15">
        <v>174215.02100000001</v>
      </c>
      <c r="T64" s="15">
        <f t="shared" si="3"/>
        <v>3573.9447663551405</v>
      </c>
      <c r="U64" s="15">
        <f t="shared" si="4"/>
        <v>3285.7300000000005</v>
      </c>
      <c r="V64" s="15">
        <f t="shared" si="5"/>
        <v>2968.1407663551404</v>
      </c>
      <c r="W64" s="15">
        <f t="shared" si="6"/>
        <v>2943.1079626168225</v>
      </c>
      <c r="X64" s="15">
        <f t="shared" si="7"/>
        <v>298.70272727272732</v>
      </c>
      <c r="Y64" s="31">
        <f t="shared" si="8"/>
        <v>269.83097875955821</v>
      </c>
    </row>
    <row r="65" spans="1:25" outlineLevel="2">
      <c r="A65" s="32" t="s">
        <v>256</v>
      </c>
      <c r="B65" t="s">
        <v>277</v>
      </c>
      <c r="C65" t="s">
        <v>82</v>
      </c>
      <c r="D65">
        <v>52</v>
      </c>
      <c r="E65" s="8">
        <v>53.875</v>
      </c>
      <c r="F65" s="8">
        <f t="shared" si="10"/>
        <v>16.73</v>
      </c>
      <c r="G65" s="33">
        <f t="shared" si="1"/>
        <v>0.26359832635983266</v>
      </c>
      <c r="H65" s="33">
        <f t="shared" si="2"/>
        <v>0.56246264196054996</v>
      </c>
      <c r="I65" s="8">
        <v>4.41</v>
      </c>
      <c r="J65" s="8">
        <v>5</v>
      </c>
      <c r="K65" s="8">
        <v>7.32</v>
      </c>
      <c r="L65" s="8">
        <v>1.89</v>
      </c>
      <c r="M65" s="8">
        <v>18.62</v>
      </c>
      <c r="N65" s="6">
        <v>-20669.226999999999</v>
      </c>
      <c r="O65" s="6">
        <v>152879.505</v>
      </c>
      <c r="P65" s="6">
        <v>5200.2</v>
      </c>
      <c r="Q65" s="6">
        <v>26130.022000000001</v>
      </c>
      <c r="R65" s="6">
        <v>179009.527</v>
      </c>
      <c r="S65" s="6">
        <v>158340.29999999999</v>
      </c>
      <c r="T65" s="6">
        <f t="shared" si="3"/>
        <v>3322.6826357308587</v>
      </c>
      <c r="U65" s="6">
        <f t="shared" si="4"/>
        <v>3226.1592018561482</v>
      </c>
      <c r="V65" s="6">
        <f t="shared" si="5"/>
        <v>2842.5076566125285</v>
      </c>
      <c r="W65" s="6">
        <f t="shared" si="6"/>
        <v>2837.6706264501163</v>
      </c>
      <c r="X65" s="6">
        <f t="shared" si="7"/>
        <v>293.28720016874075</v>
      </c>
      <c r="Y65" s="34">
        <f t="shared" si="8"/>
        <v>258.40978696477532</v>
      </c>
    </row>
    <row r="66" spans="1:25" outlineLevel="2">
      <c r="A66" s="29" t="s">
        <v>256</v>
      </c>
      <c r="B66" s="12" t="s">
        <v>257</v>
      </c>
      <c r="C66" s="12" t="s">
        <v>38</v>
      </c>
      <c r="D66" s="12">
        <v>53</v>
      </c>
      <c r="E66" s="13">
        <v>54.125</v>
      </c>
      <c r="F66" s="13">
        <f t="shared" si="10"/>
        <v>14.18</v>
      </c>
      <c r="G66" s="30">
        <f t="shared" si="1"/>
        <v>0.14104372355430184</v>
      </c>
      <c r="H66" s="30">
        <f t="shared" si="2"/>
        <v>0.24682651622002821</v>
      </c>
      <c r="I66" s="13">
        <v>2</v>
      </c>
      <c r="J66" s="13">
        <v>1.5</v>
      </c>
      <c r="K66" s="13">
        <v>10.68</v>
      </c>
      <c r="L66" s="13">
        <v>1</v>
      </c>
      <c r="M66" s="13">
        <v>15.18</v>
      </c>
      <c r="N66" s="15">
        <v>-20562.343000000001</v>
      </c>
      <c r="O66" s="15">
        <v>201302.72899999999</v>
      </c>
      <c r="P66" s="15">
        <v>23945.47</v>
      </c>
      <c r="Q66" s="15">
        <v>44984.824999999997</v>
      </c>
      <c r="R66" s="15">
        <v>246287.554</v>
      </c>
      <c r="S66" s="15">
        <v>225725.21100000001</v>
      </c>
      <c r="T66" s="15">
        <f t="shared" si="3"/>
        <v>4550.3474180138564</v>
      </c>
      <c r="U66" s="15">
        <f t="shared" si="4"/>
        <v>4107.936886836028</v>
      </c>
      <c r="V66" s="15">
        <f t="shared" si="5"/>
        <v>3728.0321662817555</v>
      </c>
      <c r="W66" s="15">
        <f t="shared" si="6"/>
        <v>3719.2190115473441</v>
      </c>
      <c r="X66" s="15">
        <f t="shared" si="7"/>
        <v>373.44880789418437</v>
      </c>
      <c r="Y66" s="31">
        <f t="shared" si="8"/>
        <v>338.91201511652321</v>
      </c>
    </row>
    <row r="67" spans="1:25" outlineLevel="2">
      <c r="A67" s="32" t="s">
        <v>256</v>
      </c>
      <c r="B67" t="s">
        <v>285</v>
      </c>
      <c r="C67" t="s">
        <v>39</v>
      </c>
      <c r="D67">
        <v>57</v>
      </c>
      <c r="E67" s="8">
        <v>54.875</v>
      </c>
      <c r="F67" s="8">
        <f t="shared" si="10"/>
        <v>15.04</v>
      </c>
      <c r="G67" s="33">
        <f t="shared" si="1"/>
        <v>0.13297872340425532</v>
      </c>
      <c r="H67" s="33">
        <f t="shared" si="2"/>
        <v>0.26861702127659576</v>
      </c>
      <c r="I67" s="8">
        <v>2</v>
      </c>
      <c r="J67" s="8">
        <v>2.04</v>
      </c>
      <c r="K67" s="8">
        <v>11</v>
      </c>
      <c r="L67" s="8">
        <v>2</v>
      </c>
      <c r="M67" s="8">
        <v>17.04</v>
      </c>
      <c r="N67" s="6">
        <v>-24446.425999999999</v>
      </c>
      <c r="O67" s="6">
        <v>130042.177</v>
      </c>
      <c r="P67" s="6">
        <v>11117.976000000001</v>
      </c>
      <c r="Q67" s="6">
        <v>28506.400000000001</v>
      </c>
      <c r="R67" s="6">
        <v>158548.57699999999</v>
      </c>
      <c r="S67" s="6">
        <v>134102.15100000001</v>
      </c>
      <c r="T67" s="6">
        <f t="shared" si="3"/>
        <v>2889.2679179954439</v>
      </c>
      <c r="U67" s="6">
        <f t="shared" si="4"/>
        <v>2686.6624328018224</v>
      </c>
      <c r="V67" s="6">
        <f t="shared" si="5"/>
        <v>2241.1694760820051</v>
      </c>
      <c r="W67" s="6">
        <f t="shared" si="6"/>
        <v>2369.7891025056947</v>
      </c>
      <c r="X67" s="6">
        <f t="shared" si="7"/>
        <v>244.24203934562021</v>
      </c>
      <c r="Y67" s="34">
        <f t="shared" si="8"/>
        <v>203.74267964381863</v>
      </c>
    </row>
    <row r="68" spans="1:25" outlineLevel="2">
      <c r="A68" s="29" t="s">
        <v>256</v>
      </c>
      <c r="B68" s="12" t="s">
        <v>257</v>
      </c>
      <c r="C68" s="12" t="s">
        <v>175</v>
      </c>
      <c r="D68" s="12">
        <v>56</v>
      </c>
      <c r="E68" s="13">
        <v>56</v>
      </c>
      <c r="F68" s="13">
        <f t="shared" si="10"/>
        <v>21.95</v>
      </c>
      <c r="G68" s="30">
        <f t="shared" si="1"/>
        <v>0.3553530751708428</v>
      </c>
      <c r="H68" s="30">
        <f t="shared" si="2"/>
        <v>0.40091116173120733</v>
      </c>
      <c r="I68" s="13">
        <v>7.8</v>
      </c>
      <c r="J68" s="13">
        <v>1</v>
      </c>
      <c r="K68" s="13">
        <v>13.15</v>
      </c>
      <c r="L68" s="13">
        <v>0</v>
      </c>
      <c r="M68" s="13">
        <v>21.95</v>
      </c>
      <c r="N68" s="15">
        <v>-17843.965</v>
      </c>
      <c r="O68" s="15">
        <v>167542.66500000001</v>
      </c>
      <c r="P68" s="15">
        <v>16503.287</v>
      </c>
      <c r="Q68" s="15">
        <v>44623.724000000002</v>
      </c>
      <c r="R68" s="15">
        <v>212166.389</v>
      </c>
      <c r="S68" s="15">
        <v>194322.424</v>
      </c>
      <c r="T68" s="15">
        <f t="shared" si="3"/>
        <v>3788.6855178571427</v>
      </c>
      <c r="U68" s="15">
        <f t="shared" si="4"/>
        <v>3493.9839642857141</v>
      </c>
      <c r="V68" s="15">
        <f t="shared" si="5"/>
        <v>3175.3417321428569</v>
      </c>
      <c r="W68" s="15">
        <f t="shared" si="6"/>
        <v>2991.8333035714286</v>
      </c>
      <c r="X68" s="15">
        <f t="shared" si="7"/>
        <v>317.63490584415581</v>
      </c>
      <c r="Y68" s="31">
        <f t="shared" si="8"/>
        <v>288.66743019480515</v>
      </c>
    </row>
    <row r="69" spans="1:25" outlineLevel="2">
      <c r="A69" s="32" t="s">
        <v>256</v>
      </c>
      <c r="B69" t="s">
        <v>281</v>
      </c>
      <c r="C69" t="s">
        <v>32</v>
      </c>
      <c r="D69">
        <v>56</v>
      </c>
      <c r="E69" s="8">
        <v>56</v>
      </c>
      <c r="F69" s="8">
        <f t="shared" si="10"/>
        <v>16.73</v>
      </c>
      <c r="G69" s="33">
        <f t="shared" si="1"/>
        <v>5.9772863120143453E-2</v>
      </c>
      <c r="H69" s="33">
        <f t="shared" si="2"/>
        <v>0.12552301255230125</v>
      </c>
      <c r="I69" s="8">
        <v>1</v>
      </c>
      <c r="J69" s="8">
        <v>1.1000000000000001</v>
      </c>
      <c r="K69" s="8">
        <v>14.63</v>
      </c>
      <c r="L69" s="8">
        <v>1.38</v>
      </c>
      <c r="M69" s="8">
        <v>18.11</v>
      </c>
      <c r="N69" s="6">
        <v>-15918.050999999999</v>
      </c>
      <c r="O69" s="6">
        <v>116876.234</v>
      </c>
      <c r="P69" s="6">
        <v>6723.0540000000001</v>
      </c>
      <c r="Q69" s="6">
        <v>19969.083999999999</v>
      </c>
      <c r="R69" s="6">
        <v>136845.318</v>
      </c>
      <c r="S69" s="6">
        <v>120927.26700000001</v>
      </c>
      <c r="T69" s="6">
        <f t="shared" si="3"/>
        <v>2443.6663928571429</v>
      </c>
      <c r="U69" s="6">
        <f t="shared" si="4"/>
        <v>2323.6118571428569</v>
      </c>
      <c r="V69" s="6">
        <f t="shared" si="5"/>
        <v>2039.3609464285714</v>
      </c>
      <c r="W69" s="6">
        <f t="shared" si="6"/>
        <v>2087.0756071428573</v>
      </c>
      <c r="X69" s="6">
        <f t="shared" si="7"/>
        <v>211.23744155844153</v>
      </c>
      <c r="Y69" s="34">
        <f t="shared" si="8"/>
        <v>185.39644967532467</v>
      </c>
    </row>
    <row r="70" spans="1:25" outlineLevel="2">
      <c r="A70" s="29" t="s">
        <v>256</v>
      </c>
      <c r="B70" s="12" t="s">
        <v>293</v>
      </c>
      <c r="C70" s="12" t="s">
        <v>26</v>
      </c>
      <c r="D70" s="12">
        <v>59</v>
      </c>
      <c r="E70" s="13">
        <v>57.125</v>
      </c>
      <c r="F70" s="13">
        <f t="shared" si="10"/>
        <v>16.46</v>
      </c>
      <c r="G70" s="30">
        <f t="shared" si="1"/>
        <v>0.48967193195625758</v>
      </c>
      <c r="H70" s="30">
        <f t="shared" si="2"/>
        <v>0.55224787363304984</v>
      </c>
      <c r="I70" s="13">
        <v>8.06</v>
      </c>
      <c r="J70" s="13">
        <v>1.03</v>
      </c>
      <c r="K70" s="13">
        <v>7.37</v>
      </c>
      <c r="L70" s="13">
        <v>1.6</v>
      </c>
      <c r="M70" s="13">
        <v>18.059999999999999</v>
      </c>
      <c r="N70" s="15">
        <v>-25362.685000000001</v>
      </c>
      <c r="O70" s="15">
        <v>146586.91899999999</v>
      </c>
      <c r="P70" s="15">
        <v>19767.78</v>
      </c>
      <c r="Q70" s="15">
        <v>44177.491999999998</v>
      </c>
      <c r="R70" s="15">
        <v>190764.41099999999</v>
      </c>
      <c r="S70" s="15">
        <v>165401.726</v>
      </c>
      <c r="T70" s="15">
        <f t="shared" si="3"/>
        <v>3339.4207614879647</v>
      </c>
      <c r="U70" s="15">
        <f t="shared" si="4"/>
        <v>2993.3764726477025</v>
      </c>
      <c r="V70" s="15">
        <f t="shared" si="5"/>
        <v>2549.3907396061268</v>
      </c>
      <c r="W70" s="15">
        <f t="shared" si="6"/>
        <v>2566.0729803063455</v>
      </c>
      <c r="X70" s="15">
        <f t="shared" si="7"/>
        <v>272.12513387706389</v>
      </c>
      <c r="Y70" s="31">
        <f t="shared" si="8"/>
        <v>231.76279450964788</v>
      </c>
    </row>
    <row r="71" spans="1:25" outlineLevel="2">
      <c r="A71" s="32" t="s">
        <v>256</v>
      </c>
      <c r="B71" t="s">
        <v>257</v>
      </c>
      <c r="C71" t="s">
        <v>143</v>
      </c>
      <c r="D71">
        <v>55</v>
      </c>
      <c r="E71" s="8">
        <v>57.375</v>
      </c>
      <c r="F71" s="8">
        <f t="shared" si="10"/>
        <v>11.56</v>
      </c>
      <c r="G71" s="33">
        <f t="shared" si="1"/>
        <v>0.29411764705882348</v>
      </c>
      <c r="H71" s="33">
        <f t="shared" si="2"/>
        <v>0.50432525951557095</v>
      </c>
      <c r="I71" s="8">
        <v>3.4</v>
      </c>
      <c r="J71" s="8">
        <v>2.4300000000000002</v>
      </c>
      <c r="K71" s="8">
        <v>5.73</v>
      </c>
      <c r="L71" s="8">
        <v>1.75</v>
      </c>
      <c r="M71" s="8">
        <v>13.31</v>
      </c>
      <c r="N71" s="6">
        <v>-21137.260999999999</v>
      </c>
      <c r="O71" s="6">
        <v>186436.22399999999</v>
      </c>
      <c r="P71" s="6">
        <v>31208.411</v>
      </c>
      <c r="Q71" s="6">
        <v>68490.652000000002</v>
      </c>
      <c r="R71" s="6">
        <v>254926.87599999999</v>
      </c>
      <c r="S71" s="6">
        <v>233789.61499999999</v>
      </c>
      <c r="T71" s="6">
        <f t="shared" si="3"/>
        <v>4443.1699520697166</v>
      </c>
      <c r="U71" s="6">
        <f t="shared" si="4"/>
        <v>3899.2325054466232</v>
      </c>
      <c r="V71" s="6">
        <f t="shared" si="5"/>
        <v>3530.8270849673204</v>
      </c>
      <c r="W71" s="6">
        <f t="shared" si="6"/>
        <v>3249.4330980392156</v>
      </c>
      <c r="X71" s="6">
        <f t="shared" si="7"/>
        <v>354.4756823133294</v>
      </c>
      <c r="Y71" s="34">
        <f t="shared" si="8"/>
        <v>320.98428045157459</v>
      </c>
    </row>
    <row r="72" spans="1:25" outlineLevel="2">
      <c r="A72" s="29" t="s">
        <v>256</v>
      </c>
      <c r="B72" s="12" t="s">
        <v>264</v>
      </c>
      <c r="C72" s="12" t="s">
        <v>90</v>
      </c>
      <c r="D72" s="12">
        <v>58</v>
      </c>
      <c r="E72" s="13">
        <v>58</v>
      </c>
      <c r="F72" s="13">
        <f t="shared" si="10"/>
        <v>18.440000000000001</v>
      </c>
      <c r="G72" s="30">
        <f t="shared" si="1"/>
        <v>0.43275488069414314</v>
      </c>
      <c r="H72" s="30">
        <f t="shared" si="2"/>
        <v>0.74240780911062909</v>
      </c>
      <c r="I72" s="13">
        <v>7.98</v>
      </c>
      <c r="J72" s="13">
        <v>5.71</v>
      </c>
      <c r="K72" s="13">
        <v>4.75</v>
      </c>
      <c r="L72" s="13">
        <v>1.75</v>
      </c>
      <c r="M72" s="13">
        <v>20.190000000000001</v>
      </c>
      <c r="N72" s="15">
        <v>-26127.036</v>
      </c>
      <c r="O72" s="15">
        <v>154991.6</v>
      </c>
      <c r="P72" s="15">
        <v>12607.812</v>
      </c>
      <c r="Q72" s="15">
        <v>35593.815000000002</v>
      </c>
      <c r="R72" s="15">
        <v>190585.41500000001</v>
      </c>
      <c r="S72" s="15">
        <v>164458.37899999999</v>
      </c>
      <c r="T72" s="15">
        <f t="shared" si="3"/>
        <v>3285.9554310344829</v>
      </c>
      <c r="U72" s="15">
        <f t="shared" si="4"/>
        <v>3068.5793620689656</v>
      </c>
      <c r="V72" s="15">
        <f t="shared" si="5"/>
        <v>2618.1132241379305</v>
      </c>
      <c r="W72" s="15">
        <f t="shared" si="6"/>
        <v>2672.2689655172417</v>
      </c>
      <c r="X72" s="15">
        <f t="shared" si="7"/>
        <v>278.96176018808779</v>
      </c>
      <c r="Y72" s="31">
        <f t="shared" si="8"/>
        <v>238.01029310344822</v>
      </c>
    </row>
    <row r="73" spans="1:25" outlineLevel="2">
      <c r="A73" s="32" t="s">
        <v>256</v>
      </c>
      <c r="B73" t="s">
        <v>265</v>
      </c>
      <c r="C73" t="s">
        <v>113</v>
      </c>
      <c r="D73">
        <v>60</v>
      </c>
      <c r="E73" s="8">
        <v>59.625</v>
      </c>
      <c r="F73" s="8">
        <f t="shared" si="10"/>
        <v>21.42</v>
      </c>
      <c r="G73" s="33">
        <f t="shared" ref="G73:G136" si="11">+I73/F73</f>
        <v>0.28898225957049484</v>
      </c>
      <c r="H73" s="33">
        <f t="shared" ref="H73:H136" si="12">+(I73+J73)/F73</f>
        <v>0.42903828197945848</v>
      </c>
      <c r="I73" s="8">
        <v>6.19</v>
      </c>
      <c r="J73" s="8">
        <v>3</v>
      </c>
      <c r="K73" s="8">
        <v>12.23</v>
      </c>
      <c r="L73" s="8">
        <v>1</v>
      </c>
      <c r="M73" s="8">
        <v>22.42</v>
      </c>
      <c r="N73" s="6">
        <v>-23978.691999999999</v>
      </c>
      <c r="O73" s="6">
        <v>166017.633</v>
      </c>
      <c r="P73" s="6">
        <v>0</v>
      </c>
      <c r="Q73" s="6">
        <v>54986.459000000003</v>
      </c>
      <c r="R73" s="6">
        <v>221004.092</v>
      </c>
      <c r="S73" s="6">
        <v>197025.4</v>
      </c>
      <c r="T73" s="6">
        <f t="shared" ref="T73:T136" si="13">+R73/E73</f>
        <v>3706.5675807127882</v>
      </c>
      <c r="U73" s="6">
        <f t="shared" ref="U73:U136" si="14">+(R73-P73)/E73</f>
        <v>3706.5675807127882</v>
      </c>
      <c r="V73" s="6">
        <f t="shared" ref="V73:V136" si="15">+(S73-P73)/E73</f>
        <v>3304.4092243186583</v>
      </c>
      <c r="W73" s="6">
        <f t="shared" ref="W73:W136" si="16">+O73/E73</f>
        <v>2784.3628176100628</v>
      </c>
      <c r="X73" s="6">
        <f t="shared" ref="X73:X136" si="17">+U73/$X$1</f>
        <v>336.960689155708</v>
      </c>
      <c r="Y73" s="34">
        <f t="shared" ref="Y73:Y136" si="18">+V73/$X$1</f>
        <v>300.40083857442346</v>
      </c>
    </row>
    <row r="74" spans="1:25" outlineLevel="2">
      <c r="A74" s="29" t="s">
        <v>256</v>
      </c>
      <c r="B74" s="12" t="s">
        <v>272</v>
      </c>
      <c r="C74" s="12" t="s">
        <v>133</v>
      </c>
      <c r="D74" s="12">
        <v>60</v>
      </c>
      <c r="E74" s="13">
        <v>59.625</v>
      </c>
      <c r="F74" s="13">
        <f t="shared" si="10"/>
        <v>19.11</v>
      </c>
      <c r="G74" s="30">
        <f t="shared" si="11"/>
        <v>0.30507587650444795</v>
      </c>
      <c r="H74" s="30">
        <f t="shared" si="12"/>
        <v>0.51439037153322864</v>
      </c>
      <c r="I74" s="13">
        <v>5.83</v>
      </c>
      <c r="J74" s="13">
        <v>4</v>
      </c>
      <c r="K74" s="13">
        <v>9.2799999999999994</v>
      </c>
      <c r="L74" s="13">
        <v>2</v>
      </c>
      <c r="M74" s="13">
        <v>21.11</v>
      </c>
      <c r="N74" s="15">
        <v>-25337.067999999999</v>
      </c>
      <c r="O74" s="15">
        <v>163978.679</v>
      </c>
      <c r="P74" s="15">
        <v>16069.74</v>
      </c>
      <c r="Q74" s="15">
        <v>31015.744999999999</v>
      </c>
      <c r="R74" s="15">
        <v>194994.424</v>
      </c>
      <c r="S74" s="15">
        <v>169657.356</v>
      </c>
      <c r="T74" s="15">
        <f t="shared" si="13"/>
        <v>3270.3467337526204</v>
      </c>
      <c r="U74" s="15">
        <f t="shared" si="14"/>
        <v>3000.8332746331239</v>
      </c>
      <c r="V74" s="15">
        <f t="shared" si="15"/>
        <v>2575.8929308176102</v>
      </c>
      <c r="W74" s="15">
        <f t="shared" si="16"/>
        <v>2750.1665241090145</v>
      </c>
      <c r="X74" s="15">
        <f t="shared" si="17"/>
        <v>272.80302496664763</v>
      </c>
      <c r="Y74" s="31">
        <f t="shared" si="18"/>
        <v>234.17208461978274</v>
      </c>
    </row>
    <row r="75" spans="1:25" outlineLevel="2">
      <c r="A75" s="32" t="s">
        <v>256</v>
      </c>
      <c r="B75" t="s">
        <v>292</v>
      </c>
      <c r="C75" t="s">
        <v>114</v>
      </c>
      <c r="D75">
        <v>60</v>
      </c>
      <c r="E75" s="8">
        <v>60.5</v>
      </c>
      <c r="F75" s="8">
        <f t="shared" si="10"/>
        <v>17.68</v>
      </c>
      <c r="G75" s="33">
        <f t="shared" si="11"/>
        <v>0.2330316742081448</v>
      </c>
      <c r="H75" s="33">
        <f t="shared" si="12"/>
        <v>0.43947963800904977</v>
      </c>
      <c r="I75" s="8">
        <v>4.12</v>
      </c>
      <c r="J75" s="8">
        <v>3.65</v>
      </c>
      <c r="K75" s="8">
        <v>9.91</v>
      </c>
      <c r="L75" s="8">
        <v>0.78</v>
      </c>
      <c r="M75" s="8">
        <v>18.46</v>
      </c>
      <c r="N75" s="6">
        <v>-21918.945</v>
      </c>
      <c r="O75" s="6">
        <v>146355.351</v>
      </c>
      <c r="P75" s="6">
        <v>15373.464</v>
      </c>
      <c r="Q75" s="6">
        <v>52582.65</v>
      </c>
      <c r="R75" s="6">
        <v>198938.00099999999</v>
      </c>
      <c r="S75" s="6">
        <v>177019.05600000001</v>
      </c>
      <c r="T75" s="6">
        <f t="shared" si="13"/>
        <v>3288.2314214876033</v>
      </c>
      <c r="U75" s="6">
        <f t="shared" si="14"/>
        <v>3034.1245785123965</v>
      </c>
      <c r="V75" s="6">
        <f t="shared" si="15"/>
        <v>2671.827966942149</v>
      </c>
      <c r="W75" s="6">
        <f t="shared" si="16"/>
        <v>2419.0967107438014</v>
      </c>
      <c r="X75" s="6">
        <f t="shared" si="17"/>
        <v>275.82950713749057</v>
      </c>
      <c r="Y75" s="34">
        <f t="shared" si="18"/>
        <v>242.89345154019537</v>
      </c>
    </row>
    <row r="76" spans="1:25" s="1" customFormat="1" outlineLevel="1">
      <c r="A76" s="35" t="s">
        <v>319</v>
      </c>
      <c r="B76" s="36" t="s">
        <v>320</v>
      </c>
      <c r="C76" s="36"/>
      <c r="D76" s="36">
        <f>SUBTOTAL(9,D39:D75)</f>
        <v>1724</v>
      </c>
      <c r="E76" s="37">
        <f>SUBTOTAL(9,E39:E75)</f>
        <v>1717.625</v>
      </c>
      <c r="F76" s="37">
        <f>SUBTOTAL(9,F39:F75)</f>
        <v>538.35</v>
      </c>
      <c r="G76" s="38">
        <f t="shared" si="11"/>
        <v>0.25983096498560426</v>
      </c>
      <c r="H76" s="38">
        <f t="shared" si="12"/>
        <v>0.47034457137549923</v>
      </c>
      <c r="I76" s="37">
        <f t="shared" ref="I76:S76" si="19">SUBTOTAL(9,I39:I75)</f>
        <v>139.88000000000005</v>
      </c>
      <c r="J76" s="37">
        <f t="shared" si="19"/>
        <v>113.33</v>
      </c>
      <c r="K76" s="37">
        <f t="shared" si="19"/>
        <v>285.14000000000004</v>
      </c>
      <c r="L76" s="37">
        <f t="shared" si="19"/>
        <v>31.01</v>
      </c>
      <c r="M76" s="37">
        <f t="shared" si="19"/>
        <v>568.86000000000013</v>
      </c>
      <c r="N76" s="39">
        <f t="shared" si="19"/>
        <v>-667665.18200000003</v>
      </c>
      <c r="O76" s="39">
        <f t="shared" si="19"/>
        <v>4954493.5080000013</v>
      </c>
      <c r="P76" s="39">
        <f t="shared" si="19"/>
        <v>643453.56000000006</v>
      </c>
      <c r="Q76" s="39">
        <f t="shared" si="19"/>
        <v>1581635.105</v>
      </c>
      <c r="R76" s="39">
        <f t="shared" si="19"/>
        <v>6536128.6130000018</v>
      </c>
      <c r="S76" s="39">
        <f t="shared" si="19"/>
        <v>5868463.4309999999</v>
      </c>
      <c r="T76" s="39">
        <f t="shared" si="13"/>
        <v>3805.329226693837</v>
      </c>
      <c r="U76" s="39">
        <f t="shared" si="14"/>
        <v>3430.7110417000226</v>
      </c>
      <c r="V76" s="39">
        <f t="shared" si="15"/>
        <v>3041.9968683501925</v>
      </c>
      <c r="W76" s="39">
        <f t="shared" si="16"/>
        <v>2884.5024426169866</v>
      </c>
      <c r="X76" s="39">
        <f t="shared" si="17"/>
        <v>311.88282197272935</v>
      </c>
      <c r="Y76" s="40">
        <f t="shared" si="18"/>
        <v>276.54516985001749</v>
      </c>
    </row>
    <row r="77" spans="1:25" outlineLevel="2">
      <c r="A77" s="23" t="s">
        <v>258</v>
      </c>
      <c r="B77" s="24" t="s">
        <v>264</v>
      </c>
      <c r="C77" s="24" t="s">
        <v>112</v>
      </c>
      <c r="D77" s="24">
        <v>60</v>
      </c>
      <c r="E77" s="25">
        <v>60.75</v>
      </c>
      <c r="F77" s="25">
        <f t="shared" ref="F77:F108" si="20">+K77+J77+I77</f>
        <v>21.490000000000002</v>
      </c>
      <c r="G77" s="26">
        <f t="shared" si="11"/>
        <v>0.17449976733364353</v>
      </c>
      <c r="H77" s="26">
        <f t="shared" si="12"/>
        <v>0.31409958120055836</v>
      </c>
      <c r="I77" s="25">
        <v>3.75</v>
      </c>
      <c r="J77" s="25">
        <v>3</v>
      </c>
      <c r="K77" s="25">
        <v>14.74</v>
      </c>
      <c r="L77" s="25">
        <v>1.83</v>
      </c>
      <c r="M77" s="25">
        <v>23.32</v>
      </c>
      <c r="N77" s="27">
        <v>-31301.242999999999</v>
      </c>
      <c r="O77" s="27">
        <v>159295.495</v>
      </c>
      <c r="P77" s="27">
        <v>40647.923999999999</v>
      </c>
      <c r="Q77" s="27">
        <v>66153.150999999998</v>
      </c>
      <c r="R77" s="27">
        <v>225448.64600000001</v>
      </c>
      <c r="S77" s="27">
        <v>194147.40299999999</v>
      </c>
      <c r="T77" s="27">
        <f t="shared" si="13"/>
        <v>3711.0888230452674</v>
      </c>
      <c r="U77" s="27">
        <f t="shared" si="14"/>
        <v>3041.9871934156381</v>
      </c>
      <c r="V77" s="27">
        <f t="shared" si="15"/>
        <v>2526.7403950617281</v>
      </c>
      <c r="W77" s="27">
        <f t="shared" si="16"/>
        <v>2622.1480658436212</v>
      </c>
      <c r="X77" s="27">
        <f t="shared" si="17"/>
        <v>276.54429031051257</v>
      </c>
      <c r="Y77" s="28">
        <f t="shared" si="18"/>
        <v>229.70367227833893</v>
      </c>
    </row>
    <row r="78" spans="1:25" outlineLevel="2">
      <c r="A78" s="29" t="s">
        <v>258</v>
      </c>
      <c r="B78" s="12" t="s">
        <v>264</v>
      </c>
      <c r="C78" s="12" t="s">
        <v>130</v>
      </c>
      <c r="D78" s="12">
        <v>60</v>
      </c>
      <c r="E78" s="13">
        <v>60.875</v>
      </c>
      <c r="F78" s="13">
        <f t="shared" si="20"/>
        <v>18.059999999999999</v>
      </c>
      <c r="G78" s="30">
        <f t="shared" si="11"/>
        <v>0.20210409745293467</v>
      </c>
      <c r="H78" s="30">
        <f t="shared" si="12"/>
        <v>0.47674418604651164</v>
      </c>
      <c r="I78" s="13">
        <v>3.65</v>
      </c>
      <c r="J78" s="13">
        <v>4.96</v>
      </c>
      <c r="K78" s="13">
        <v>9.4499999999999993</v>
      </c>
      <c r="L78" s="13">
        <v>1.71</v>
      </c>
      <c r="M78" s="13">
        <v>19.77</v>
      </c>
      <c r="N78" s="15">
        <v>-28250.71</v>
      </c>
      <c r="O78" s="15">
        <v>173687.15400000001</v>
      </c>
      <c r="P78" s="15">
        <v>25989.828000000001</v>
      </c>
      <c r="Q78" s="15">
        <v>48229.152000000002</v>
      </c>
      <c r="R78" s="15">
        <v>221916.30600000001</v>
      </c>
      <c r="S78" s="15">
        <v>193665.59599999999</v>
      </c>
      <c r="T78" s="15">
        <f t="shared" si="13"/>
        <v>3645.4423983572897</v>
      </c>
      <c r="U78" s="15">
        <f t="shared" si="14"/>
        <v>3218.5047720739221</v>
      </c>
      <c r="V78" s="15">
        <f t="shared" si="15"/>
        <v>2754.4274004106774</v>
      </c>
      <c r="W78" s="15">
        <f t="shared" si="16"/>
        <v>2853.1770677618069</v>
      </c>
      <c r="X78" s="15">
        <f t="shared" si="17"/>
        <v>292.59134291581108</v>
      </c>
      <c r="Y78" s="31">
        <f t="shared" si="18"/>
        <v>250.40249094642522</v>
      </c>
    </row>
    <row r="79" spans="1:25" outlineLevel="2">
      <c r="A79" s="32" t="s">
        <v>258</v>
      </c>
      <c r="B79" t="s">
        <v>257</v>
      </c>
      <c r="C79" t="s">
        <v>34</v>
      </c>
      <c r="D79">
        <v>59</v>
      </c>
      <c r="E79" s="8">
        <v>61.375</v>
      </c>
      <c r="F79" s="8">
        <f t="shared" si="20"/>
        <v>17</v>
      </c>
      <c r="G79" s="33">
        <f t="shared" si="11"/>
        <v>0.21176470588235294</v>
      </c>
      <c r="H79" s="33">
        <f t="shared" si="12"/>
        <v>0.27058823529411763</v>
      </c>
      <c r="I79" s="8">
        <v>3.6</v>
      </c>
      <c r="J79" s="8">
        <v>1</v>
      </c>
      <c r="K79" s="8">
        <v>12.4</v>
      </c>
      <c r="L79" s="8">
        <v>0.15</v>
      </c>
      <c r="M79" s="8">
        <v>17.149999999999999</v>
      </c>
      <c r="N79" s="6">
        <v>-16767.376</v>
      </c>
      <c r="O79" s="6">
        <v>144418.755</v>
      </c>
      <c r="P79" s="6">
        <v>17449.256000000001</v>
      </c>
      <c r="Q79" s="6">
        <v>46027.108</v>
      </c>
      <c r="R79" s="6">
        <v>190445.86300000001</v>
      </c>
      <c r="S79" s="6">
        <v>173678.48699999999</v>
      </c>
      <c r="T79" s="6">
        <f t="shared" si="13"/>
        <v>3102.9875845213851</v>
      </c>
      <c r="U79" s="6">
        <f t="shared" si="14"/>
        <v>2818.6819877800413</v>
      </c>
      <c r="V79" s="6">
        <f t="shared" si="15"/>
        <v>2545.486452138493</v>
      </c>
      <c r="W79" s="6">
        <f t="shared" si="16"/>
        <v>2353.0550712830959</v>
      </c>
      <c r="X79" s="6">
        <f t="shared" si="17"/>
        <v>256.24381707091283</v>
      </c>
      <c r="Y79" s="34">
        <f t="shared" si="18"/>
        <v>231.40785928531753</v>
      </c>
    </row>
    <row r="80" spans="1:25" outlineLevel="2">
      <c r="A80" s="29" t="s">
        <v>258</v>
      </c>
      <c r="B80" s="12" t="s">
        <v>257</v>
      </c>
      <c r="C80" s="12" t="s">
        <v>53</v>
      </c>
      <c r="D80" s="12">
        <v>59</v>
      </c>
      <c r="E80" s="13">
        <v>61.5</v>
      </c>
      <c r="F80" s="13">
        <f t="shared" si="20"/>
        <v>17.259999999999998</v>
      </c>
      <c r="G80" s="30">
        <f t="shared" si="11"/>
        <v>0.26998841251448441</v>
      </c>
      <c r="H80" s="30">
        <f t="shared" si="12"/>
        <v>0.35689455388180769</v>
      </c>
      <c r="I80" s="13">
        <v>4.66</v>
      </c>
      <c r="J80" s="13">
        <v>1.5</v>
      </c>
      <c r="K80" s="13">
        <v>11.1</v>
      </c>
      <c r="L80" s="13">
        <v>1</v>
      </c>
      <c r="M80" s="13">
        <v>18.02</v>
      </c>
      <c r="N80" s="15">
        <v>-18573.182000000001</v>
      </c>
      <c r="O80" s="15">
        <v>178865.43900000001</v>
      </c>
      <c r="P80" s="15">
        <v>19079.613000000001</v>
      </c>
      <c r="Q80" s="15">
        <v>35309.957000000002</v>
      </c>
      <c r="R80" s="15">
        <v>214175.39600000001</v>
      </c>
      <c r="S80" s="15">
        <v>195602.21400000001</v>
      </c>
      <c r="T80" s="15">
        <f t="shared" si="13"/>
        <v>3482.5267642276426</v>
      </c>
      <c r="U80" s="15">
        <f t="shared" si="14"/>
        <v>3172.2891544715449</v>
      </c>
      <c r="V80" s="15">
        <f t="shared" si="15"/>
        <v>2870.2861951219511</v>
      </c>
      <c r="W80" s="15">
        <f t="shared" si="16"/>
        <v>2908.3811219512199</v>
      </c>
      <c r="X80" s="15">
        <f t="shared" si="17"/>
        <v>288.38992313377679</v>
      </c>
      <c r="Y80" s="31">
        <f t="shared" si="18"/>
        <v>260.93510864745008</v>
      </c>
    </row>
    <row r="81" spans="1:25" outlineLevel="2">
      <c r="A81" s="32" t="s">
        <v>258</v>
      </c>
      <c r="B81" t="s">
        <v>299</v>
      </c>
      <c r="C81" t="s">
        <v>62</v>
      </c>
      <c r="D81">
        <v>61</v>
      </c>
      <c r="E81" s="8">
        <v>61.875</v>
      </c>
      <c r="F81" s="8">
        <f t="shared" si="20"/>
        <v>16.049999999999997</v>
      </c>
      <c r="G81" s="33">
        <f t="shared" si="11"/>
        <v>0.12461059190031155</v>
      </c>
      <c r="H81" s="33">
        <f t="shared" si="12"/>
        <v>0.21495327102803743</v>
      </c>
      <c r="I81" s="8">
        <v>2</v>
      </c>
      <c r="J81" s="8">
        <v>1.45</v>
      </c>
      <c r="K81" s="8">
        <v>12.6</v>
      </c>
      <c r="L81" s="8">
        <v>1.43</v>
      </c>
      <c r="M81" s="8">
        <v>17.48</v>
      </c>
      <c r="N81" s="6">
        <v>-22603.89</v>
      </c>
      <c r="O81" s="6">
        <v>167885.05499999999</v>
      </c>
      <c r="P81" s="6">
        <v>25528.824000000001</v>
      </c>
      <c r="Q81" s="6">
        <v>48477.9</v>
      </c>
      <c r="R81" s="6">
        <v>216362.95499999999</v>
      </c>
      <c r="S81" s="6">
        <v>193759.065</v>
      </c>
      <c r="T81" s="6">
        <f t="shared" si="13"/>
        <v>3496.7750303030302</v>
      </c>
      <c r="U81" s="6">
        <f t="shared" si="14"/>
        <v>3084.1879757575757</v>
      </c>
      <c r="V81" s="6">
        <f t="shared" si="15"/>
        <v>2718.872581818182</v>
      </c>
      <c r="W81" s="6">
        <f t="shared" si="16"/>
        <v>2713.2938181818181</v>
      </c>
      <c r="X81" s="6">
        <f t="shared" si="17"/>
        <v>280.3807250688705</v>
      </c>
      <c r="Y81" s="34">
        <f t="shared" si="18"/>
        <v>247.17023471074381</v>
      </c>
    </row>
    <row r="82" spans="1:25" outlineLevel="2">
      <c r="A82" s="29" t="s">
        <v>258</v>
      </c>
      <c r="B82" s="12" t="s">
        <v>264</v>
      </c>
      <c r="C82" s="12" t="s">
        <v>154</v>
      </c>
      <c r="D82" s="12">
        <v>62</v>
      </c>
      <c r="E82" s="13">
        <v>62.125</v>
      </c>
      <c r="F82" s="13">
        <f t="shared" si="20"/>
        <v>19.649999999999999</v>
      </c>
      <c r="G82" s="30">
        <f t="shared" si="11"/>
        <v>0.50737913486005093</v>
      </c>
      <c r="H82" s="30">
        <f t="shared" si="12"/>
        <v>0.72010178117048351</v>
      </c>
      <c r="I82" s="13">
        <v>9.9700000000000006</v>
      </c>
      <c r="J82" s="13">
        <v>4.18</v>
      </c>
      <c r="K82" s="13">
        <v>5.5</v>
      </c>
      <c r="L82" s="13">
        <v>2</v>
      </c>
      <c r="M82" s="13">
        <v>21.65</v>
      </c>
      <c r="N82" s="15">
        <v>-29049.49</v>
      </c>
      <c r="O82" s="15">
        <v>188594.03899999999</v>
      </c>
      <c r="P82" s="15">
        <v>30013.644</v>
      </c>
      <c r="Q82" s="15">
        <v>55701.843000000001</v>
      </c>
      <c r="R82" s="15">
        <v>244295.88200000001</v>
      </c>
      <c r="S82" s="15">
        <v>215246.39199999999</v>
      </c>
      <c r="T82" s="15">
        <f t="shared" si="13"/>
        <v>3932.3280804828978</v>
      </c>
      <c r="U82" s="15">
        <f t="shared" si="14"/>
        <v>3449.2110744466804</v>
      </c>
      <c r="V82" s="15">
        <f t="shared" si="15"/>
        <v>2981.6136498993965</v>
      </c>
      <c r="W82" s="15">
        <f t="shared" si="16"/>
        <v>3035.7189376257543</v>
      </c>
      <c r="X82" s="15">
        <f t="shared" si="17"/>
        <v>313.56464313151639</v>
      </c>
      <c r="Y82" s="31">
        <f t="shared" si="18"/>
        <v>271.05578635449058</v>
      </c>
    </row>
    <row r="83" spans="1:25" outlineLevel="2">
      <c r="A83" s="32" t="s">
        <v>258</v>
      </c>
      <c r="B83" t="s">
        <v>286</v>
      </c>
      <c r="C83" t="s">
        <v>46</v>
      </c>
      <c r="D83">
        <v>60</v>
      </c>
      <c r="E83" s="8">
        <v>62.25</v>
      </c>
      <c r="F83" s="8">
        <f t="shared" si="20"/>
        <v>19.05</v>
      </c>
      <c r="G83" s="33">
        <f t="shared" si="11"/>
        <v>0.14698162729658792</v>
      </c>
      <c r="H83" s="33">
        <f t="shared" si="12"/>
        <v>0.29396325459317585</v>
      </c>
      <c r="I83" s="8">
        <v>2.8</v>
      </c>
      <c r="J83" s="8">
        <v>2.8</v>
      </c>
      <c r="K83" s="8">
        <v>13.45</v>
      </c>
      <c r="L83" s="8">
        <v>1.1299999999999999</v>
      </c>
      <c r="M83" s="8">
        <v>20.18</v>
      </c>
      <c r="N83" s="6">
        <v>-27785.922999999999</v>
      </c>
      <c r="O83" s="6">
        <v>152233.63699999999</v>
      </c>
      <c r="P83" s="6">
        <v>19592.918000000001</v>
      </c>
      <c r="Q83" s="6">
        <v>39900.747000000003</v>
      </c>
      <c r="R83" s="6">
        <v>192134.38399999999</v>
      </c>
      <c r="S83" s="6">
        <v>164348.46100000001</v>
      </c>
      <c r="T83" s="6">
        <f t="shared" si="13"/>
        <v>3086.4961285140562</v>
      </c>
      <c r="U83" s="6">
        <f t="shared" si="14"/>
        <v>2771.7504578313251</v>
      </c>
      <c r="V83" s="6">
        <f t="shared" si="15"/>
        <v>2325.3902489959842</v>
      </c>
      <c r="W83" s="6">
        <f t="shared" si="16"/>
        <v>2445.5202730923693</v>
      </c>
      <c r="X83" s="6">
        <f t="shared" si="17"/>
        <v>251.97731434830229</v>
      </c>
      <c r="Y83" s="34">
        <f t="shared" si="18"/>
        <v>211.39911354508948</v>
      </c>
    </row>
    <row r="84" spans="1:25" outlineLevel="2">
      <c r="A84" s="29" t="s">
        <v>258</v>
      </c>
      <c r="B84" s="12" t="s">
        <v>303</v>
      </c>
      <c r="C84" s="12" t="s">
        <v>60</v>
      </c>
      <c r="D84" s="12">
        <v>63</v>
      </c>
      <c r="E84" s="13">
        <v>62.25</v>
      </c>
      <c r="F84" s="13">
        <f t="shared" si="20"/>
        <v>21.62</v>
      </c>
      <c r="G84" s="30">
        <f t="shared" si="11"/>
        <v>0.1692876965772433</v>
      </c>
      <c r="H84" s="30">
        <f t="shared" si="12"/>
        <v>0.38899167437557813</v>
      </c>
      <c r="I84" s="13">
        <v>3.66</v>
      </c>
      <c r="J84" s="13">
        <v>4.75</v>
      </c>
      <c r="K84" s="13">
        <v>13.21</v>
      </c>
      <c r="L84" s="13">
        <v>1.8</v>
      </c>
      <c r="M84" s="13">
        <v>23.42</v>
      </c>
      <c r="N84" s="15">
        <v>-22993.146000000001</v>
      </c>
      <c r="O84" s="15">
        <v>184929.315</v>
      </c>
      <c r="P84" s="15">
        <v>38161.127999999997</v>
      </c>
      <c r="Q84" s="15">
        <v>66214.308999999994</v>
      </c>
      <c r="R84" s="15">
        <v>251143.62400000001</v>
      </c>
      <c r="S84" s="15">
        <v>228150.478</v>
      </c>
      <c r="T84" s="15">
        <f t="shared" si="13"/>
        <v>4034.4357269076309</v>
      </c>
      <c r="U84" s="15">
        <f t="shared" si="14"/>
        <v>3421.405558232932</v>
      </c>
      <c r="V84" s="15">
        <f t="shared" si="15"/>
        <v>3052.0377510040162</v>
      </c>
      <c r="W84" s="15">
        <f t="shared" si="16"/>
        <v>2970.7520481927713</v>
      </c>
      <c r="X84" s="15">
        <f t="shared" si="17"/>
        <v>311.03686893026656</v>
      </c>
      <c r="Y84" s="31">
        <f t="shared" si="18"/>
        <v>277.45797736400147</v>
      </c>
    </row>
    <row r="85" spans="1:25" outlineLevel="2">
      <c r="A85" s="32" t="s">
        <v>258</v>
      </c>
      <c r="B85" t="s">
        <v>257</v>
      </c>
      <c r="C85" t="s">
        <v>221</v>
      </c>
      <c r="D85">
        <v>62</v>
      </c>
      <c r="E85" s="8">
        <v>63.875</v>
      </c>
      <c r="F85" s="8">
        <f t="shared" si="20"/>
        <v>16.689999999999998</v>
      </c>
      <c r="G85" s="33">
        <f t="shared" si="11"/>
        <v>0.1971240263630917</v>
      </c>
      <c r="H85" s="33">
        <f t="shared" si="12"/>
        <v>0.68244457759137223</v>
      </c>
      <c r="I85" s="8">
        <v>3.29</v>
      </c>
      <c r="J85" s="8">
        <v>8.1</v>
      </c>
      <c r="K85" s="8">
        <v>5.3</v>
      </c>
      <c r="L85" s="8">
        <v>0</v>
      </c>
      <c r="M85" s="8">
        <v>16.690000000000001</v>
      </c>
      <c r="N85" s="6">
        <v>-17977.901000000002</v>
      </c>
      <c r="O85" s="6">
        <v>148050.20699999999</v>
      </c>
      <c r="P85" s="6">
        <v>31084.357</v>
      </c>
      <c r="Q85" s="6">
        <v>52927.370999999999</v>
      </c>
      <c r="R85" s="6">
        <v>200977.57800000001</v>
      </c>
      <c r="S85" s="6">
        <v>182999.677</v>
      </c>
      <c r="T85" s="6">
        <f t="shared" si="13"/>
        <v>3146.4200078277886</v>
      </c>
      <c r="U85" s="6">
        <f t="shared" si="14"/>
        <v>2659.7764540117419</v>
      </c>
      <c r="V85" s="6">
        <f t="shared" si="15"/>
        <v>2378.3220352250491</v>
      </c>
      <c r="W85" s="6">
        <f t="shared" si="16"/>
        <v>2317.8114598825832</v>
      </c>
      <c r="X85" s="6">
        <f t="shared" si="17"/>
        <v>241.79785945561289</v>
      </c>
      <c r="Y85" s="34">
        <f t="shared" si="18"/>
        <v>216.21109411136811</v>
      </c>
    </row>
    <row r="86" spans="1:25" outlineLevel="2">
      <c r="A86" s="29" t="s">
        <v>258</v>
      </c>
      <c r="B86" s="12" t="s">
        <v>261</v>
      </c>
      <c r="C86" s="12" t="s">
        <v>84</v>
      </c>
      <c r="D86" s="12">
        <v>63</v>
      </c>
      <c r="E86" s="13">
        <v>63.875</v>
      </c>
      <c r="F86" s="13">
        <f t="shared" si="20"/>
        <v>21.53</v>
      </c>
      <c r="G86" s="30">
        <f t="shared" si="11"/>
        <v>0.23223409196470041</v>
      </c>
      <c r="H86" s="30">
        <f t="shared" si="12"/>
        <v>0.35903390617742686</v>
      </c>
      <c r="I86" s="13">
        <v>5</v>
      </c>
      <c r="J86" s="13">
        <v>2.73</v>
      </c>
      <c r="K86" s="13">
        <v>13.8</v>
      </c>
      <c r="L86" s="13">
        <v>1.82</v>
      </c>
      <c r="M86" s="13">
        <v>23.35</v>
      </c>
      <c r="N86" s="15">
        <v>-25077.719000000001</v>
      </c>
      <c r="O86" s="15">
        <v>185302.50399999999</v>
      </c>
      <c r="P86" s="15">
        <v>14057.652</v>
      </c>
      <c r="Q86" s="15">
        <v>35737.760999999999</v>
      </c>
      <c r="R86" s="15">
        <v>221040.26500000001</v>
      </c>
      <c r="S86" s="15">
        <v>195962.546</v>
      </c>
      <c r="T86" s="15">
        <f t="shared" si="13"/>
        <v>3460.5129549902153</v>
      </c>
      <c r="U86" s="15">
        <f t="shared" si="14"/>
        <v>3240.4322974559691</v>
      </c>
      <c r="V86" s="15">
        <f t="shared" si="15"/>
        <v>2847.8261291585127</v>
      </c>
      <c r="W86" s="15">
        <f t="shared" si="16"/>
        <v>2901.0176751467707</v>
      </c>
      <c r="X86" s="15">
        <f t="shared" si="17"/>
        <v>294.58475431417901</v>
      </c>
      <c r="Y86" s="31">
        <f t="shared" si="18"/>
        <v>258.8932844689557</v>
      </c>
    </row>
    <row r="87" spans="1:25" outlineLevel="2">
      <c r="A87" s="32" t="s">
        <v>258</v>
      </c>
      <c r="B87" t="s">
        <v>265</v>
      </c>
      <c r="C87" t="s">
        <v>218</v>
      </c>
      <c r="D87">
        <v>63</v>
      </c>
      <c r="E87" s="8">
        <v>64</v>
      </c>
      <c r="F87" s="8">
        <f t="shared" si="20"/>
        <v>21.07</v>
      </c>
      <c r="G87" s="33">
        <f t="shared" si="11"/>
        <v>0.30327479829140958</v>
      </c>
      <c r="H87" s="33">
        <f t="shared" si="12"/>
        <v>0.44091124822021827</v>
      </c>
      <c r="I87" s="8">
        <v>6.39</v>
      </c>
      <c r="J87" s="8">
        <v>2.9</v>
      </c>
      <c r="K87" s="8">
        <v>11.78</v>
      </c>
      <c r="L87" s="8">
        <v>0</v>
      </c>
      <c r="M87" s="8">
        <v>21.07</v>
      </c>
      <c r="N87" s="6">
        <v>-24473.022000000001</v>
      </c>
      <c r="O87" s="6">
        <v>157277.1</v>
      </c>
      <c r="P87" s="6">
        <v>14173.044</v>
      </c>
      <c r="Q87" s="6">
        <v>44284.754000000001</v>
      </c>
      <c r="R87" s="6">
        <v>201561.85399999999</v>
      </c>
      <c r="S87" s="6">
        <v>177088.83199999999</v>
      </c>
      <c r="T87" s="6">
        <f t="shared" si="13"/>
        <v>3149.4039687499999</v>
      </c>
      <c r="U87" s="6">
        <f t="shared" si="14"/>
        <v>2927.95015625</v>
      </c>
      <c r="V87" s="6">
        <f t="shared" si="15"/>
        <v>2545.5591875</v>
      </c>
      <c r="W87" s="6">
        <f t="shared" si="16"/>
        <v>2457.4546875000001</v>
      </c>
      <c r="X87" s="6">
        <f t="shared" si="17"/>
        <v>266.17728693181817</v>
      </c>
      <c r="Y87" s="34">
        <f t="shared" si="18"/>
        <v>231.4144715909091</v>
      </c>
    </row>
    <row r="88" spans="1:25" outlineLevel="2">
      <c r="A88" s="29" t="s">
        <v>258</v>
      </c>
      <c r="B88" s="12" t="s">
        <v>265</v>
      </c>
      <c r="C88" s="12" t="s">
        <v>50</v>
      </c>
      <c r="D88" s="12">
        <v>64</v>
      </c>
      <c r="E88" s="13">
        <v>65.375</v>
      </c>
      <c r="F88" s="13">
        <f t="shared" si="20"/>
        <v>29.41</v>
      </c>
      <c r="G88" s="30">
        <f t="shared" si="11"/>
        <v>0.17001020061203673</v>
      </c>
      <c r="H88" s="30">
        <f t="shared" si="12"/>
        <v>0.52499149948996937</v>
      </c>
      <c r="I88" s="13">
        <v>5</v>
      </c>
      <c r="J88" s="13">
        <v>10.44</v>
      </c>
      <c r="K88" s="13">
        <v>13.97</v>
      </c>
      <c r="L88" s="13">
        <v>0</v>
      </c>
      <c r="M88" s="13">
        <v>29.41</v>
      </c>
      <c r="N88" s="15">
        <v>-25173.424999999999</v>
      </c>
      <c r="O88" s="15">
        <v>195121.86900000001</v>
      </c>
      <c r="P88" s="15">
        <v>23737.668000000001</v>
      </c>
      <c r="Q88" s="15">
        <v>61295.031000000003</v>
      </c>
      <c r="R88" s="15">
        <v>256416.9</v>
      </c>
      <c r="S88" s="15">
        <v>231243.47500000001</v>
      </c>
      <c r="T88" s="15">
        <f t="shared" si="13"/>
        <v>3922.2470363288717</v>
      </c>
      <c r="U88" s="15">
        <f t="shared" si="14"/>
        <v>3559.1469521988524</v>
      </c>
      <c r="V88" s="15">
        <f t="shared" si="15"/>
        <v>3174.0850019120458</v>
      </c>
      <c r="W88" s="15">
        <f t="shared" si="16"/>
        <v>2984.6557399617591</v>
      </c>
      <c r="X88" s="15">
        <f t="shared" si="17"/>
        <v>323.55881383625933</v>
      </c>
      <c r="Y88" s="31">
        <f t="shared" si="18"/>
        <v>288.55318199200417</v>
      </c>
    </row>
    <row r="89" spans="1:25" outlineLevel="2">
      <c r="A89" s="32" t="s">
        <v>258</v>
      </c>
      <c r="B89" t="s">
        <v>257</v>
      </c>
      <c r="C89" t="s">
        <v>95</v>
      </c>
      <c r="D89">
        <v>63</v>
      </c>
      <c r="E89" s="8">
        <v>66.125</v>
      </c>
      <c r="F89" s="8">
        <f t="shared" si="20"/>
        <v>22.14</v>
      </c>
      <c r="G89" s="33">
        <f t="shared" si="11"/>
        <v>0.3048780487804878</v>
      </c>
      <c r="H89" s="33">
        <f t="shared" si="12"/>
        <v>0.57588075880758804</v>
      </c>
      <c r="I89" s="8">
        <v>6.75</v>
      </c>
      <c r="J89" s="8">
        <v>6</v>
      </c>
      <c r="K89" s="8">
        <v>9.39</v>
      </c>
      <c r="L89" s="8">
        <v>2</v>
      </c>
      <c r="M89" s="8">
        <v>24.14</v>
      </c>
      <c r="N89" s="6">
        <v>-21799.271000000001</v>
      </c>
      <c r="O89" s="6">
        <v>203472.15100000001</v>
      </c>
      <c r="P89" s="6">
        <v>21721.791000000001</v>
      </c>
      <c r="Q89" s="6">
        <v>44021.834999999999</v>
      </c>
      <c r="R89" s="6">
        <v>247493.986</v>
      </c>
      <c r="S89" s="6">
        <v>225694.715</v>
      </c>
      <c r="T89" s="6">
        <f t="shared" si="13"/>
        <v>3742.8202041587901</v>
      </c>
      <c r="U89" s="6">
        <f t="shared" si="14"/>
        <v>3414.3243100189038</v>
      </c>
      <c r="V89" s="6">
        <f t="shared" si="15"/>
        <v>3084.6566956521738</v>
      </c>
      <c r="W89" s="6">
        <f t="shared" si="16"/>
        <v>3077.08356899811</v>
      </c>
      <c r="X89" s="6">
        <f t="shared" si="17"/>
        <v>310.39311909262761</v>
      </c>
      <c r="Y89" s="34">
        <f t="shared" si="18"/>
        <v>280.42333596837943</v>
      </c>
    </row>
    <row r="90" spans="1:25" outlineLevel="2">
      <c r="A90" s="29" t="s">
        <v>258</v>
      </c>
      <c r="B90" s="12" t="s">
        <v>270</v>
      </c>
      <c r="C90" s="12" t="s">
        <v>199</v>
      </c>
      <c r="D90" s="12">
        <v>65</v>
      </c>
      <c r="E90" s="13">
        <v>66.125</v>
      </c>
      <c r="F90" s="13">
        <f t="shared" si="20"/>
        <v>21.130000000000003</v>
      </c>
      <c r="G90" s="30">
        <f t="shared" si="11"/>
        <v>0.32654992901088498</v>
      </c>
      <c r="H90" s="30">
        <f t="shared" si="12"/>
        <v>0.66729768102224329</v>
      </c>
      <c r="I90" s="13">
        <v>6.9</v>
      </c>
      <c r="J90" s="13">
        <v>7.2</v>
      </c>
      <c r="K90" s="13">
        <v>7.03</v>
      </c>
      <c r="L90" s="13">
        <v>1.56</v>
      </c>
      <c r="M90" s="13">
        <v>22.69</v>
      </c>
      <c r="N90" s="15">
        <v>-30061.559000000001</v>
      </c>
      <c r="O90" s="15">
        <v>157611.53200000001</v>
      </c>
      <c r="P90" s="15">
        <v>9129.8040000000001</v>
      </c>
      <c r="Q90" s="15">
        <v>25656.524000000001</v>
      </c>
      <c r="R90" s="15">
        <v>183268.05600000001</v>
      </c>
      <c r="S90" s="15">
        <v>153206.497</v>
      </c>
      <c r="T90" s="15">
        <f t="shared" si="13"/>
        <v>2771.5395992438566</v>
      </c>
      <c r="U90" s="15">
        <f t="shared" si="14"/>
        <v>2633.4707296786391</v>
      </c>
      <c r="V90" s="15">
        <f t="shared" si="15"/>
        <v>2178.8535803402647</v>
      </c>
      <c r="W90" s="15">
        <f t="shared" si="16"/>
        <v>2383.539236294896</v>
      </c>
      <c r="X90" s="15">
        <f t="shared" si="17"/>
        <v>239.40642997078538</v>
      </c>
      <c r="Y90" s="31">
        <f t="shared" si="18"/>
        <v>198.07759821275133</v>
      </c>
    </row>
    <row r="91" spans="1:25" outlineLevel="2">
      <c r="A91" s="32" t="s">
        <v>258</v>
      </c>
      <c r="B91" t="s">
        <v>265</v>
      </c>
      <c r="C91" t="s">
        <v>182</v>
      </c>
      <c r="D91">
        <v>67</v>
      </c>
      <c r="E91" s="8">
        <v>67</v>
      </c>
      <c r="F91" s="8">
        <f t="shared" si="20"/>
        <v>22.71</v>
      </c>
      <c r="G91" s="33">
        <f t="shared" si="11"/>
        <v>0.43945398502862176</v>
      </c>
      <c r="H91" s="33">
        <f t="shared" si="12"/>
        <v>0.51651254953764858</v>
      </c>
      <c r="I91" s="8">
        <v>9.98</v>
      </c>
      <c r="J91" s="8">
        <v>1.75</v>
      </c>
      <c r="K91" s="8">
        <v>10.98</v>
      </c>
      <c r="L91" s="8">
        <v>0</v>
      </c>
      <c r="M91" s="8">
        <v>22.71</v>
      </c>
      <c r="N91" s="6">
        <v>-24031.202000000001</v>
      </c>
      <c r="O91" s="6">
        <v>181326.04699999999</v>
      </c>
      <c r="P91" s="6">
        <v>13043.976000000001</v>
      </c>
      <c r="Q91" s="6">
        <v>47594.082999999999</v>
      </c>
      <c r="R91" s="6">
        <v>228920.13</v>
      </c>
      <c r="S91" s="6">
        <v>204888.92800000001</v>
      </c>
      <c r="T91" s="6">
        <f t="shared" si="13"/>
        <v>3416.7183582089551</v>
      </c>
      <c r="U91" s="6">
        <f t="shared" si="14"/>
        <v>3222.0321492537314</v>
      </c>
      <c r="V91" s="6">
        <f t="shared" si="15"/>
        <v>2863.3574925373136</v>
      </c>
      <c r="W91" s="6">
        <f t="shared" si="16"/>
        <v>2706.358910447761</v>
      </c>
      <c r="X91" s="6">
        <f t="shared" si="17"/>
        <v>292.91201356852105</v>
      </c>
      <c r="Y91" s="34">
        <f t="shared" si="18"/>
        <v>260.30522659430125</v>
      </c>
    </row>
    <row r="92" spans="1:25" outlineLevel="2">
      <c r="A92" s="29" t="s">
        <v>258</v>
      </c>
      <c r="B92" s="12" t="s">
        <v>257</v>
      </c>
      <c r="C92" s="12" t="s">
        <v>115</v>
      </c>
      <c r="D92" s="12">
        <v>64</v>
      </c>
      <c r="E92" s="13">
        <v>67.125</v>
      </c>
      <c r="F92" s="13">
        <f t="shared" si="20"/>
        <v>17.68</v>
      </c>
      <c r="G92" s="30">
        <f t="shared" si="11"/>
        <v>0.25452488687782804</v>
      </c>
      <c r="H92" s="30">
        <f t="shared" si="12"/>
        <v>0.41289592760180993</v>
      </c>
      <c r="I92" s="13">
        <v>4.5</v>
      </c>
      <c r="J92" s="13">
        <v>2.8</v>
      </c>
      <c r="K92" s="13">
        <v>10.38</v>
      </c>
      <c r="L92" s="13">
        <v>1.5</v>
      </c>
      <c r="M92" s="13">
        <v>19.18</v>
      </c>
      <c r="N92" s="15">
        <v>-19522.442999999999</v>
      </c>
      <c r="O92" s="15">
        <v>156880.43400000001</v>
      </c>
      <c r="P92" s="15">
        <v>24193.558000000001</v>
      </c>
      <c r="Q92" s="15">
        <v>41284.781000000003</v>
      </c>
      <c r="R92" s="15">
        <v>198165.215</v>
      </c>
      <c r="S92" s="15">
        <v>178642.772</v>
      </c>
      <c r="T92" s="15">
        <f t="shared" si="13"/>
        <v>2952.1819739292364</v>
      </c>
      <c r="U92" s="15">
        <f t="shared" si="14"/>
        <v>2591.7565288640599</v>
      </c>
      <c r="V92" s="15">
        <f t="shared" si="15"/>
        <v>2300.9193891992554</v>
      </c>
      <c r="W92" s="15">
        <f t="shared" si="16"/>
        <v>2337.1386815642459</v>
      </c>
      <c r="X92" s="15">
        <f t="shared" si="17"/>
        <v>235.61422989673272</v>
      </c>
      <c r="Y92" s="31">
        <f t="shared" si="18"/>
        <v>209.17448992720503</v>
      </c>
    </row>
    <row r="93" spans="1:25" outlineLevel="2">
      <c r="A93" s="32" t="s">
        <v>258</v>
      </c>
      <c r="B93" t="s">
        <v>257</v>
      </c>
      <c r="C93" t="s">
        <v>217</v>
      </c>
      <c r="D93">
        <v>67</v>
      </c>
      <c r="E93" s="8">
        <v>67.125</v>
      </c>
      <c r="F93" s="8">
        <f t="shared" si="20"/>
        <v>14.37</v>
      </c>
      <c r="G93" s="33">
        <f t="shared" si="11"/>
        <v>0.13917884481558804</v>
      </c>
      <c r="H93" s="33">
        <f t="shared" si="12"/>
        <v>0.40083507306889354</v>
      </c>
      <c r="I93" s="8">
        <v>2</v>
      </c>
      <c r="J93" s="8">
        <v>3.76</v>
      </c>
      <c r="K93" s="8">
        <v>8.61</v>
      </c>
      <c r="L93" s="8">
        <v>0</v>
      </c>
      <c r="M93" s="8">
        <v>14.37</v>
      </c>
      <c r="N93" s="6">
        <v>-20506.751</v>
      </c>
      <c r="O93" s="6">
        <v>171359.38</v>
      </c>
      <c r="P93" s="6">
        <v>14341.925999999999</v>
      </c>
      <c r="Q93" s="6">
        <v>50573.218000000001</v>
      </c>
      <c r="R93" s="6">
        <v>221932.598</v>
      </c>
      <c r="S93" s="6">
        <v>201425.84700000001</v>
      </c>
      <c r="T93" s="6">
        <f t="shared" si="13"/>
        <v>3306.2584432029794</v>
      </c>
      <c r="U93" s="6">
        <f t="shared" si="14"/>
        <v>3092.598465549348</v>
      </c>
      <c r="V93" s="6">
        <f t="shared" si="15"/>
        <v>2787.0975195530727</v>
      </c>
      <c r="W93" s="6">
        <f t="shared" si="16"/>
        <v>2552.8399255121044</v>
      </c>
      <c r="X93" s="6">
        <f t="shared" si="17"/>
        <v>281.14531504994073</v>
      </c>
      <c r="Y93" s="34">
        <f t="shared" si="18"/>
        <v>253.37250177755206</v>
      </c>
    </row>
    <row r="94" spans="1:25" outlineLevel="2">
      <c r="A94" s="29" t="s">
        <v>258</v>
      </c>
      <c r="B94" s="12" t="s">
        <v>265</v>
      </c>
      <c r="C94" s="12" t="s">
        <v>22</v>
      </c>
      <c r="D94" s="12">
        <v>67</v>
      </c>
      <c r="E94" s="13">
        <v>67.25</v>
      </c>
      <c r="F94" s="13">
        <f t="shared" si="20"/>
        <v>31.04</v>
      </c>
      <c r="G94" s="30">
        <f t="shared" si="11"/>
        <v>0.21939432989690721</v>
      </c>
      <c r="H94" s="30">
        <f t="shared" si="12"/>
        <v>0.3685567010309278</v>
      </c>
      <c r="I94" s="13">
        <v>6.81</v>
      </c>
      <c r="J94" s="13">
        <v>4.63</v>
      </c>
      <c r="K94" s="13">
        <v>19.600000000000001</v>
      </c>
      <c r="L94" s="13">
        <v>0</v>
      </c>
      <c r="M94" s="13">
        <v>31.04</v>
      </c>
      <c r="N94" s="15">
        <v>-26328.923999999999</v>
      </c>
      <c r="O94" s="15">
        <v>207532.30499999999</v>
      </c>
      <c r="P94" s="15">
        <v>19107.204000000002</v>
      </c>
      <c r="Q94" s="15">
        <v>54060.067000000003</v>
      </c>
      <c r="R94" s="15">
        <v>261592.372</v>
      </c>
      <c r="S94" s="15">
        <v>235263.448</v>
      </c>
      <c r="T94" s="15">
        <f t="shared" si="13"/>
        <v>3889.8493977695166</v>
      </c>
      <c r="U94" s="15">
        <f t="shared" si="14"/>
        <v>3605.7274052044609</v>
      </c>
      <c r="V94" s="15">
        <f t="shared" si="15"/>
        <v>3214.2192416356879</v>
      </c>
      <c r="W94" s="15">
        <f t="shared" si="16"/>
        <v>3085.9822304832715</v>
      </c>
      <c r="X94" s="15">
        <f t="shared" si="17"/>
        <v>327.79340047313281</v>
      </c>
      <c r="Y94" s="31">
        <f t="shared" si="18"/>
        <v>292.20174923960798</v>
      </c>
    </row>
    <row r="95" spans="1:25" outlineLevel="2">
      <c r="A95" s="32" t="s">
        <v>258</v>
      </c>
      <c r="B95" t="s">
        <v>261</v>
      </c>
      <c r="C95" t="s">
        <v>137</v>
      </c>
      <c r="D95">
        <v>69</v>
      </c>
      <c r="E95" s="8">
        <v>68.75</v>
      </c>
      <c r="F95" s="8">
        <f t="shared" si="20"/>
        <v>20.12</v>
      </c>
      <c r="G95" s="33">
        <f t="shared" si="11"/>
        <v>0.19681908548707752</v>
      </c>
      <c r="H95" s="33">
        <f t="shared" si="12"/>
        <v>0.38369781312127232</v>
      </c>
      <c r="I95" s="8">
        <v>3.96</v>
      </c>
      <c r="J95" s="8">
        <v>3.76</v>
      </c>
      <c r="K95" s="8">
        <v>12.4</v>
      </c>
      <c r="L95" s="8">
        <v>1.75</v>
      </c>
      <c r="M95" s="8">
        <v>21.87</v>
      </c>
      <c r="N95" s="6">
        <v>-26258.128000000001</v>
      </c>
      <c r="O95" s="6">
        <v>206142.693</v>
      </c>
      <c r="P95" s="6">
        <v>17720.975999999999</v>
      </c>
      <c r="Q95" s="6">
        <v>37943.152000000002</v>
      </c>
      <c r="R95" s="6">
        <v>244085.845</v>
      </c>
      <c r="S95" s="6">
        <v>217827.717</v>
      </c>
      <c r="T95" s="6">
        <f t="shared" si="13"/>
        <v>3550.3395636363634</v>
      </c>
      <c r="U95" s="6">
        <f t="shared" si="14"/>
        <v>3292.579912727273</v>
      </c>
      <c r="V95" s="6">
        <f t="shared" si="15"/>
        <v>2910.6435054545454</v>
      </c>
      <c r="W95" s="6">
        <f t="shared" si="16"/>
        <v>2998.439170909091</v>
      </c>
      <c r="X95" s="6">
        <f t="shared" si="17"/>
        <v>299.32544661157027</v>
      </c>
      <c r="Y95" s="34">
        <f t="shared" si="18"/>
        <v>264.60395504132231</v>
      </c>
    </row>
    <row r="96" spans="1:25" outlineLevel="2">
      <c r="A96" s="29" t="s">
        <v>258</v>
      </c>
      <c r="B96" s="12" t="s">
        <v>265</v>
      </c>
      <c r="C96" s="12" t="s">
        <v>27</v>
      </c>
      <c r="D96" s="12">
        <v>68</v>
      </c>
      <c r="E96" s="13">
        <v>69</v>
      </c>
      <c r="F96" s="13">
        <f t="shared" si="20"/>
        <v>29.22</v>
      </c>
      <c r="G96" s="30">
        <f t="shared" si="11"/>
        <v>0.13415468856947296</v>
      </c>
      <c r="H96" s="30">
        <f t="shared" si="12"/>
        <v>0.537987679671458</v>
      </c>
      <c r="I96" s="13">
        <v>3.92</v>
      </c>
      <c r="J96" s="13">
        <v>11.8</v>
      </c>
      <c r="K96" s="13">
        <v>13.5</v>
      </c>
      <c r="L96" s="13">
        <v>1</v>
      </c>
      <c r="M96" s="13">
        <v>30.22</v>
      </c>
      <c r="N96" s="15">
        <v>-27487.721000000001</v>
      </c>
      <c r="O96" s="15">
        <v>221476.986</v>
      </c>
      <c r="P96" s="15">
        <v>25204.861000000001</v>
      </c>
      <c r="Q96" s="15">
        <v>46295.521000000001</v>
      </c>
      <c r="R96" s="15">
        <v>267772.50699999998</v>
      </c>
      <c r="S96" s="15">
        <v>240284.78599999999</v>
      </c>
      <c r="T96" s="15">
        <f t="shared" si="13"/>
        <v>3880.7609710144925</v>
      </c>
      <c r="U96" s="15">
        <f t="shared" si="14"/>
        <v>3515.4731304347824</v>
      </c>
      <c r="V96" s="15">
        <f t="shared" si="15"/>
        <v>3117.1003623188403</v>
      </c>
      <c r="W96" s="15">
        <f t="shared" si="16"/>
        <v>3209.811391304348</v>
      </c>
      <c r="X96" s="15">
        <f t="shared" si="17"/>
        <v>319.58846640316204</v>
      </c>
      <c r="Y96" s="31">
        <f t="shared" si="18"/>
        <v>283.37276021080368</v>
      </c>
    </row>
    <row r="97" spans="1:25" outlineLevel="2">
      <c r="A97" s="32" t="s">
        <v>258</v>
      </c>
      <c r="B97" t="s">
        <v>257</v>
      </c>
      <c r="C97" t="s">
        <v>59</v>
      </c>
      <c r="D97">
        <v>66</v>
      </c>
      <c r="E97" s="8">
        <v>69.875</v>
      </c>
      <c r="F97" s="8">
        <f t="shared" si="20"/>
        <v>16.78</v>
      </c>
      <c r="G97" s="33">
        <f t="shared" si="11"/>
        <v>0.40941597139451724</v>
      </c>
      <c r="H97" s="33">
        <f t="shared" si="12"/>
        <v>0.54231227651966618</v>
      </c>
      <c r="I97" s="8">
        <v>6.87</v>
      </c>
      <c r="J97" s="8">
        <v>2.23</v>
      </c>
      <c r="K97" s="8">
        <v>7.68</v>
      </c>
      <c r="L97" s="8">
        <v>1.55</v>
      </c>
      <c r="M97" s="8">
        <v>18.329999999999998</v>
      </c>
      <c r="N97" s="6">
        <v>-20710.875</v>
      </c>
      <c r="O97" s="6">
        <v>170017.79500000001</v>
      </c>
      <c r="P97" s="6">
        <v>18739.560000000001</v>
      </c>
      <c r="Q97" s="6">
        <v>33912.040999999997</v>
      </c>
      <c r="R97" s="6">
        <v>203929.83600000001</v>
      </c>
      <c r="S97" s="6">
        <v>183218.96100000001</v>
      </c>
      <c r="T97" s="6">
        <f t="shared" si="13"/>
        <v>2918.4949695885512</v>
      </c>
      <c r="U97" s="6">
        <f t="shared" si="14"/>
        <v>2650.3080644007159</v>
      </c>
      <c r="V97" s="6">
        <f t="shared" si="15"/>
        <v>2353.9091377459749</v>
      </c>
      <c r="W97" s="6">
        <f t="shared" si="16"/>
        <v>2433.1705903398929</v>
      </c>
      <c r="X97" s="6">
        <f t="shared" si="17"/>
        <v>240.93709676370145</v>
      </c>
      <c r="Y97" s="34">
        <f t="shared" si="18"/>
        <v>213.99173979508862</v>
      </c>
    </row>
    <row r="98" spans="1:25" outlineLevel="2">
      <c r="A98" s="29" t="s">
        <v>258</v>
      </c>
      <c r="B98" s="12" t="s">
        <v>261</v>
      </c>
      <c r="C98" s="12" t="s">
        <v>70</v>
      </c>
      <c r="D98" s="12">
        <v>69</v>
      </c>
      <c r="E98" s="13">
        <v>70</v>
      </c>
      <c r="F98" s="13">
        <f t="shared" si="20"/>
        <v>21.59</v>
      </c>
      <c r="G98" s="30">
        <f t="shared" si="11"/>
        <v>0.31357109773043074</v>
      </c>
      <c r="H98" s="30">
        <f t="shared" si="12"/>
        <v>0.63825845298749417</v>
      </c>
      <c r="I98" s="13">
        <v>6.77</v>
      </c>
      <c r="J98" s="13">
        <v>7.01</v>
      </c>
      <c r="K98" s="13">
        <v>7.81</v>
      </c>
      <c r="L98" s="13">
        <v>1.88</v>
      </c>
      <c r="M98" s="13">
        <v>23.47</v>
      </c>
      <c r="N98" s="15">
        <v>-27109.718000000001</v>
      </c>
      <c r="O98" s="15">
        <v>199510.70499999999</v>
      </c>
      <c r="P98" s="15">
        <v>13647.888000000001</v>
      </c>
      <c r="Q98" s="15">
        <v>34555.059000000001</v>
      </c>
      <c r="R98" s="15">
        <v>234065.764</v>
      </c>
      <c r="S98" s="15">
        <v>206956.046</v>
      </c>
      <c r="T98" s="15">
        <f t="shared" si="13"/>
        <v>3343.7966285714283</v>
      </c>
      <c r="U98" s="15">
        <f t="shared" si="14"/>
        <v>3148.8267999999998</v>
      </c>
      <c r="V98" s="15">
        <f t="shared" si="15"/>
        <v>2761.5451142857141</v>
      </c>
      <c r="W98" s="15">
        <f t="shared" si="16"/>
        <v>2850.1529285714282</v>
      </c>
      <c r="X98" s="15">
        <f t="shared" si="17"/>
        <v>286.25698181818183</v>
      </c>
      <c r="Y98" s="31">
        <f t="shared" si="18"/>
        <v>251.04955584415583</v>
      </c>
    </row>
    <row r="99" spans="1:25" outlineLevel="2">
      <c r="A99" s="32" t="s">
        <v>258</v>
      </c>
      <c r="B99" t="s">
        <v>257</v>
      </c>
      <c r="C99" t="s">
        <v>189</v>
      </c>
      <c r="D99">
        <v>70</v>
      </c>
      <c r="E99" s="8">
        <v>71</v>
      </c>
      <c r="F99" s="8">
        <f t="shared" si="20"/>
        <v>20.369999999999997</v>
      </c>
      <c r="G99" s="33">
        <f t="shared" si="11"/>
        <v>0.2945508100147276</v>
      </c>
      <c r="H99" s="33">
        <f t="shared" si="12"/>
        <v>0.49091801669121266</v>
      </c>
      <c r="I99" s="8">
        <v>6</v>
      </c>
      <c r="J99" s="8">
        <v>4</v>
      </c>
      <c r="K99" s="8">
        <v>10.37</v>
      </c>
      <c r="L99" s="8">
        <v>2</v>
      </c>
      <c r="M99" s="8">
        <v>22.37</v>
      </c>
      <c r="N99" s="6">
        <v>-19554.269</v>
      </c>
      <c r="O99" s="6">
        <v>197325.25899999999</v>
      </c>
      <c r="P99" s="6">
        <v>21382.65</v>
      </c>
      <c r="Q99" s="6">
        <v>41134.182000000001</v>
      </c>
      <c r="R99" s="6">
        <v>238459.44099999999</v>
      </c>
      <c r="S99" s="6">
        <v>218905.17199999999</v>
      </c>
      <c r="T99" s="6">
        <f t="shared" si="13"/>
        <v>3358.5836760563379</v>
      </c>
      <c r="U99" s="6">
        <f t="shared" si="14"/>
        <v>3057.4195915492955</v>
      </c>
      <c r="V99" s="6">
        <f t="shared" si="15"/>
        <v>2782.007352112676</v>
      </c>
      <c r="W99" s="6">
        <f t="shared" si="16"/>
        <v>2779.2289999999998</v>
      </c>
      <c r="X99" s="6">
        <f t="shared" si="17"/>
        <v>277.94723559539051</v>
      </c>
      <c r="Y99" s="34">
        <f t="shared" si="18"/>
        <v>252.90975928297055</v>
      </c>
    </row>
    <row r="100" spans="1:25" outlineLevel="2">
      <c r="A100" s="29" t="s">
        <v>258</v>
      </c>
      <c r="B100" s="12" t="s">
        <v>261</v>
      </c>
      <c r="C100" s="12" t="s">
        <v>76</v>
      </c>
      <c r="D100" s="12">
        <v>70</v>
      </c>
      <c r="E100" s="13">
        <v>71</v>
      </c>
      <c r="F100" s="13">
        <f t="shared" si="20"/>
        <v>22.5</v>
      </c>
      <c r="G100" s="30">
        <f t="shared" si="11"/>
        <v>0.62222222222222223</v>
      </c>
      <c r="H100" s="30">
        <f t="shared" si="12"/>
        <v>0.62222222222222223</v>
      </c>
      <c r="I100" s="13">
        <v>14</v>
      </c>
      <c r="J100" s="13">
        <v>0</v>
      </c>
      <c r="K100" s="13">
        <v>8.5</v>
      </c>
      <c r="L100" s="13">
        <v>1.74</v>
      </c>
      <c r="M100" s="13">
        <v>24.24</v>
      </c>
      <c r="N100" s="15">
        <v>-27002.7</v>
      </c>
      <c r="O100" s="15">
        <v>241536.33900000001</v>
      </c>
      <c r="P100" s="15">
        <v>14797.691999999999</v>
      </c>
      <c r="Q100" s="15">
        <v>36415.964999999997</v>
      </c>
      <c r="R100" s="15">
        <v>277952.304</v>
      </c>
      <c r="S100" s="15">
        <v>250949.60399999999</v>
      </c>
      <c r="T100" s="15">
        <f t="shared" si="13"/>
        <v>3914.8211830985915</v>
      </c>
      <c r="U100" s="15">
        <f t="shared" si="14"/>
        <v>3706.4029859154934</v>
      </c>
      <c r="V100" s="15">
        <f t="shared" si="15"/>
        <v>3326.0832676056334</v>
      </c>
      <c r="W100" s="15">
        <f t="shared" si="16"/>
        <v>3401.9202676056339</v>
      </c>
      <c r="X100" s="15">
        <f t="shared" si="17"/>
        <v>336.94572599231759</v>
      </c>
      <c r="Y100" s="31">
        <f t="shared" si="18"/>
        <v>302.37120614596665</v>
      </c>
    </row>
    <row r="101" spans="1:25" outlineLevel="2">
      <c r="A101" s="32" t="s">
        <v>258</v>
      </c>
      <c r="B101" t="s">
        <v>302</v>
      </c>
      <c r="C101" t="s">
        <v>131</v>
      </c>
      <c r="D101">
        <v>73</v>
      </c>
      <c r="E101" s="8">
        <v>71.875</v>
      </c>
      <c r="F101" s="8">
        <f t="shared" si="20"/>
        <v>21.67</v>
      </c>
      <c r="G101" s="33">
        <f t="shared" si="11"/>
        <v>0.22611905860636825</v>
      </c>
      <c r="H101" s="33">
        <f t="shared" si="12"/>
        <v>0.32625749884633132</v>
      </c>
      <c r="I101" s="8">
        <v>4.9000000000000004</v>
      </c>
      <c r="J101" s="8">
        <v>2.17</v>
      </c>
      <c r="K101" s="8">
        <v>14.6</v>
      </c>
      <c r="L101" s="8">
        <v>1.1200000000000001</v>
      </c>
      <c r="M101" s="8">
        <v>22.79</v>
      </c>
      <c r="N101" s="6">
        <v>-27826.126</v>
      </c>
      <c r="O101" s="6">
        <v>173543.64600000001</v>
      </c>
      <c r="P101" s="6">
        <v>12450</v>
      </c>
      <c r="Q101" s="6">
        <v>46485.023000000001</v>
      </c>
      <c r="R101" s="6">
        <v>220028.66899999999</v>
      </c>
      <c r="S101" s="6">
        <v>192202.54300000001</v>
      </c>
      <c r="T101" s="6">
        <f t="shared" si="13"/>
        <v>3061.2684382608695</v>
      </c>
      <c r="U101" s="6">
        <f t="shared" si="14"/>
        <v>2888.0510469565215</v>
      </c>
      <c r="V101" s="6">
        <f t="shared" si="15"/>
        <v>2500.9049460869564</v>
      </c>
      <c r="W101" s="6">
        <f t="shared" si="16"/>
        <v>2414.5202921739133</v>
      </c>
      <c r="X101" s="6">
        <f t="shared" si="17"/>
        <v>262.55009517786561</v>
      </c>
      <c r="Y101" s="34">
        <f t="shared" si="18"/>
        <v>227.35499509881421</v>
      </c>
    </row>
    <row r="102" spans="1:25" outlineLevel="2">
      <c r="A102" s="29" t="s">
        <v>258</v>
      </c>
      <c r="B102" s="12" t="s">
        <v>257</v>
      </c>
      <c r="C102" s="12" t="s">
        <v>87</v>
      </c>
      <c r="D102" s="12">
        <v>70</v>
      </c>
      <c r="E102" s="13">
        <v>72</v>
      </c>
      <c r="F102" s="13">
        <f t="shared" si="20"/>
        <v>22.93</v>
      </c>
      <c r="G102" s="30">
        <f t="shared" si="11"/>
        <v>0.16354121238552116</v>
      </c>
      <c r="H102" s="30">
        <f t="shared" si="12"/>
        <v>0.36851286524204097</v>
      </c>
      <c r="I102" s="13">
        <v>3.75</v>
      </c>
      <c r="J102" s="13">
        <v>4.7</v>
      </c>
      <c r="K102" s="13">
        <v>14.48</v>
      </c>
      <c r="L102" s="13">
        <v>2</v>
      </c>
      <c r="M102" s="13">
        <v>24.93</v>
      </c>
      <c r="N102" s="15">
        <v>-20991.491999999998</v>
      </c>
      <c r="O102" s="15">
        <v>210983.20300000001</v>
      </c>
      <c r="P102" s="15">
        <v>37889.680999999997</v>
      </c>
      <c r="Q102" s="15">
        <v>55552.139000000003</v>
      </c>
      <c r="R102" s="15">
        <v>266535.342</v>
      </c>
      <c r="S102" s="15">
        <v>245543.85</v>
      </c>
      <c r="T102" s="15">
        <f t="shared" si="13"/>
        <v>3701.8797500000001</v>
      </c>
      <c r="U102" s="15">
        <f t="shared" si="14"/>
        <v>3175.6341805555558</v>
      </c>
      <c r="V102" s="15">
        <f t="shared" si="15"/>
        <v>2884.0856805555554</v>
      </c>
      <c r="W102" s="15">
        <f t="shared" si="16"/>
        <v>2930.3222638888892</v>
      </c>
      <c r="X102" s="15">
        <f t="shared" si="17"/>
        <v>288.69401641414146</v>
      </c>
      <c r="Y102" s="31">
        <f t="shared" si="18"/>
        <v>262.18960732323234</v>
      </c>
    </row>
    <row r="103" spans="1:25" outlineLevel="2">
      <c r="A103" s="32" t="s">
        <v>258</v>
      </c>
      <c r="B103" t="s">
        <v>261</v>
      </c>
      <c r="C103" t="s">
        <v>28</v>
      </c>
      <c r="D103">
        <v>71</v>
      </c>
      <c r="E103" s="8">
        <v>72</v>
      </c>
      <c r="F103" s="8">
        <f t="shared" si="20"/>
        <v>21.16</v>
      </c>
      <c r="G103" s="33">
        <f t="shared" si="11"/>
        <v>0.27221172022684309</v>
      </c>
      <c r="H103" s="33">
        <f t="shared" si="12"/>
        <v>0.34310018903591682</v>
      </c>
      <c r="I103" s="8">
        <v>5.76</v>
      </c>
      <c r="J103" s="8">
        <v>1.5</v>
      </c>
      <c r="K103" s="8">
        <v>13.9</v>
      </c>
      <c r="L103" s="8">
        <v>2</v>
      </c>
      <c r="M103" s="8">
        <v>23.16</v>
      </c>
      <c r="N103" s="6">
        <v>-26623.946</v>
      </c>
      <c r="O103" s="6">
        <v>207061.83</v>
      </c>
      <c r="P103" s="6">
        <v>19508.196</v>
      </c>
      <c r="Q103" s="6">
        <v>43743.785000000003</v>
      </c>
      <c r="R103" s="6">
        <v>250805.61499999999</v>
      </c>
      <c r="S103" s="6">
        <v>224181.66899999999</v>
      </c>
      <c r="T103" s="6">
        <f t="shared" si="13"/>
        <v>3483.4113194444444</v>
      </c>
      <c r="U103" s="6">
        <f t="shared" si="14"/>
        <v>3212.4641527777776</v>
      </c>
      <c r="V103" s="6">
        <f t="shared" si="15"/>
        <v>2842.6871249999999</v>
      </c>
      <c r="W103" s="6">
        <f t="shared" si="16"/>
        <v>2875.8587499999999</v>
      </c>
      <c r="X103" s="6">
        <f t="shared" si="17"/>
        <v>292.04219570707068</v>
      </c>
      <c r="Y103" s="34">
        <f t="shared" si="18"/>
        <v>258.42610227272729</v>
      </c>
    </row>
    <row r="104" spans="1:25" outlineLevel="2">
      <c r="A104" s="29" t="s">
        <v>258</v>
      </c>
      <c r="B104" s="12" t="s">
        <v>257</v>
      </c>
      <c r="C104" s="12" t="s">
        <v>134</v>
      </c>
      <c r="D104" s="12">
        <v>70</v>
      </c>
      <c r="E104" s="13">
        <v>72.25</v>
      </c>
      <c r="F104" s="13">
        <f t="shared" si="20"/>
        <v>20.32</v>
      </c>
      <c r="G104" s="30">
        <f t="shared" si="11"/>
        <v>0</v>
      </c>
      <c r="H104" s="30">
        <f t="shared" si="12"/>
        <v>0.75787401574803148</v>
      </c>
      <c r="I104" s="13">
        <v>0</v>
      </c>
      <c r="J104" s="13">
        <v>15.4</v>
      </c>
      <c r="K104" s="13">
        <v>4.92</v>
      </c>
      <c r="L104" s="13">
        <v>0.6</v>
      </c>
      <c r="M104" s="13">
        <v>20.74</v>
      </c>
      <c r="N104" s="15">
        <v>-20069.36</v>
      </c>
      <c r="O104" s="15">
        <v>196569.247</v>
      </c>
      <c r="P104" s="15">
        <v>19734.146000000001</v>
      </c>
      <c r="Q104" s="15">
        <v>46329.311999999998</v>
      </c>
      <c r="R104" s="15">
        <v>242898.55900000001</v>
      </c>
      <c r="S104" s="15">
        <v>222829.19899999999</v>
      </c>
      <c r="T104" s="15">
        <f t="shared" si="13"/>
        <v>3361.9177716262975</v>
      </c>
      <c r="U104" s="15">
        <f t="shared" si="14"/>
        <v>3088.7808027681663</v>
      </c>
      <c r="V104" s="15">
        <f t="shared" si="15"/>
        <v>2811.004193771626</v>
      </c>
      <c r="W104" s="15">
        <f t="shared" si="16"/>
        <v>2720.6816193771629</v>
      </c>
      <c r="X104" s="15">
        <f t="shared" si="17"/>
        <v>280.79825479710604</v>
      </c>
      <c r="Y104" s="31">
        <f t="shared" si="18"/>
        <v>255.54583579742055</v>
      </c>
    </row>
    <row r="105" spans="1:25" outlineLevel="2">
      <c r="A105" s="32" t="s">
        <v>258</v>
      </c>
      <c r="B105" t="s">
        <v>257</v>
      </c>
      <c r="C105" t="s">
        <v>132</v>
      </c>
      <c r="D105">
        <v>70</v>
      </c>
      <c r="E105" s="8">
        <v>72.25</v>
      </c>
      <c r="F105" s="8">
        <f t="shared" si="20"/>
        <v>16.8</v>
      </c>
      <c r="G105" s="33">
        <f t="shared" si="11"/>
        <v>0.11904761904761904</v>
      </c>
      <c r="H105" s="33">
        <f t="shared" si="12"/>
        <v>0.11904761904761904</v>
      </c>
      <c r="I105" s="8">
        <v>2</v>
      </c>
      <c r="J105" s="8">
        <v>0</v>
      </c>
      <c r="K105" s="8">
        <v>14.8</v>
      </c>
      <c r="L105" s="8">
        <v>0</v>
      </c>
      <c r="M105" s="8">
        <v>16.8</v>
      </c>
      <c r="N105" s="6">
        <v>-18926.774000000001</v>
      </c>
      <c r="O105" s="6">
        <v>207537.06</v>
      </c>
      <c r="P105" s="6">
        <v>17317.901000000002</v>
      </c>
      <c r="Q105" s="6">
        <v>43068.006999999998</v>
      </c>
      <c r="R105" s="6">
        <v>250605.06700000001</v>
      </c>
      <c r="S105" s="6">
        <v>231678.29300000001</v>
      </c>
      <c r="T105" s="6">
        <f t="shared" si="13"/>
        <v>3468.5822422145329</v>
      </c>
      <c r="U105" s="6">
        <f t="shared" si="14"/>
        <v>3228.8881107266434</v>
      </c>
      <c r="V105" s="6">
        <f t="shared" si="15"/>
        <v>2966.9258408304499</v>
      </c>
      <c r="W105" s="6">
        <f t="shared" si="16"/>
        <v>2872.4852595155708</v>
      </c>
      <c r="X105" s="6">
        <f t="shared" si="17"/>
        <v>293.53528279333119</v>
      </c>
      <c r="Y105" s="34">
        <f t="shared" si="18"/>
        <v>269.72053098458633</v>
      </c>
    </row>
    <row r="106" spans="1:25" outlineLevel="2">
      <c r="A106" s="29" t="s">
        <v>258</v>
      </c>
      <c r="B106" s="12" t="s">
        <v>257</v>
      </c>
      <c r="C106" s="12" t="s">
        <v>88</v>
      </c>
      <c r="D106" s="12">
        <v>71</v>
      </c>
      <c r="E106" s="13">
        <v>72.75</v>
      </c>
      <c r="F106" s="13">
        <f t="shared" si="20"/>
        <v>20.67</v>
      </c>
      <c r="G106" s="30">
        <f t="shared" si="11"/>
        <v>0.23222060957910012</v>
      </c>
      <c r="H106" s="30">
        <f t="shared" si="12"/>
        <v>0.51282051282051277</v>
      </c>
      <c r="I106" s="13">
        <v>4.8</v>
      </c>
      <c r="J106" s="13">
        <v>5.8</v>
      </c>
      <c r="K106" s="13">
        <v>10.07</v>
      </c>
      <c r="L106" s="13">
        <v>2</v>
      </c>
      <c r="M106" s="13">
        <v>22.67</v>
      </c>
      <c r="N106" s="15">
        <v>-20523.417000000001</v>
      </c>
      <c r="O106" s="15">
        <v>196213.538</v>
      </c>
      <c r="P106" s="15">
        <v>19588.969000000001</v>
      </c>
      <c r="Q106" s="15">
        <v>43184.228000000003</v>
      </c>
      <c r="R106" s="15">
        <v>239397.766</v>
      </c>
      <c r="S106" s="15">
        <v>218874.34899999999</v>
      </c>
      <c r="T106" s="15">
        <f t="shared" si="13"/>
        <v>3290.6909415807559</v>
      </c>
      <c r="U106" s="15">
        <f t="shared" si="14"/>
        <v>3021.4267628865978</v>
      </c>
      <c r="V106" s="15">
        <f t="shared" si="15"/>
        <v>2739.3179381443297</v>
      </c>
      <c r="W106" s="15">
        <f t="shared" si="16"/>
        <v>2697.0933058419246</v>
      </c>
      <c r="X106" s="15">
        <f t="shared" si="17"/>
        <v>274.67516026241799</v>
      </c>
      <c r="Y106" s="31">
        <f t="shared" si="18"/>
        <v>249.02890346766634</v>
      </c>
    </row>
    <row r="107" spans="1:25" outlineLevel="2">
      <c r="A107" s="32" t="s">
        <v>258</v>
      </c>
      <c r="B107" t="s">
        <v>272</v>
      </c>
      <c r="C107" t="s">
        <v>209</v>
      </c>
      <c r="D107">
        <v>75</v>
      </c>
      <c r="E107" s="8">
        <v>73.125</v>
      </c>
      <c r="F107" s="8">
        <f t="shared" si="20"/>
        <v>22.16</v>
      </c>
      <c r="G107" s="33">
        <f t="shared" si="11"/>
        <v>0.48465703971119134</v>
      </c>
      <c r="H107" s="33">
        <f t="shared" si="12"/>
        <v>0.62003610108303253</v>
      </c>
      <c r="I107" s="8">
        <v>10.74</v>
      </c>
      <c r="J107" s="8">
        <v>3</v>
      </c>
      <c r="K107" s="8">
        <v>8.42</v>
      </c>
      <c r="L107" s="8">
        <v>1.5</v>
      </c>
      <c r="M107" s="8">
        <v>23.66</v>
      </c>
      <c r="N107" s="6">
        <v>-19252.625</v>
      </c>
      <c r="O107" s="6">
        <v>130016.887</v>
      </c>
      <c r="P107" s="6">
        <v>30279.768</v>
      </c>
      <c r="Q107" s="6">
        <v>41640.976999999999</v>
      </c>
      <c r="R107" s="6">
        <v>171657.864</v>
      </c>
      <c r="S107" s="6">
        <v>152405.239</v>
      </c>
      <c r="T107" s="6">
        <f t="shared" si="13"/>
        <v>2347.4579692307693</v>
      </c>
      <c r="U107" s="6">
        <f t="shared" si="14"/>
        <v>1933.3756717948718</v>
      </c>
      <c r="V107" s="6">
        <f t="shared" si="15"/>
        <v>1670.0919111111111</v>
      </c>
      <c r="W107" s="6">
        <f t="shared" si="16"/>
        <v>1778.0087111111111</v>
      </c>
      <c r="X107" s="6">
        <f t="shared" si="17"/>
        <v>175.7614247086247</v>
      </c>
      <c r="Y107" s="34">
        <f t="shared" si="18"/>
        <v>151.82653737373738</v>
      </c>
    </row>
    <row r="108" spans="1:25" outlineLevel="2">
      <c r="A108" s="29" t="s">
        <v>258</v>
      </c>
      <c r="B108" s="12" t="s">
        <v>257</v>
      </c>
      <c r="C108" s="12" t="s">
        <v>68</v>
      </c>
      <c r="D108" s="12">
        <v>71</v>
      </c>
      <c r="E108" s="13">
        <v>73.375</v>
      </c>
      <c r="F108" s="13">
        <f t="shared" si="20"/>
        <v>20.71</v>
      </c>
      <c r="G108" s="30">
        <f t="shared" si="11"/>
        <v>0.24142926122646063</v>
      </c>
      <c r="H108" s="30">
        <f t="shared" si="12"/>
        <v>0.53114437469821341</v>
      </c>
      <c r="I108" s="13">
        <v>5</v>
      </c>
      <c r="J108" s="13">
        <v>6</v>
      </c>
      <c r="K108" s="13">
        <v>9.7100000000000009</v>
      </c>
      <c r="L108" s="13">
        <v>0</v>
      </c>
      <c r="M108" s="13">
        <v>20.71</v>
      </c>
      <c r="N108" s="15">
        <v>-20065.252</v>
      </c>
      <c r="O108" s="15">
        <v>190765.55</v>
      </c>
      <c r="P108" s="15">
        <v>17519.473000000002</v>
      </c>
      <c r="Q108" s="15">
        <v>49659.79</v>
      </c>
      <c r="R108" s="15">
        <v>240425.34</v>
      </c>
      <c r="S108" s="15">
        <v>220360.08799999999</v>
      </c>
      <c r="T108" s="15">
        <f t="shared" si="13"/>
        <v>3276.6656218057919</v>
      </c>
      <c r="U108" s="15">
        <f t="shared" si="14"/>
        <v>3037.8993798977854</v>
      </c>
      <c r="V108" s="15">
        <f t="shared" si="15"/>
        <v>2764.4376831345826</v>
      </c>
      <c r="W108" s="15">
        <f t="shared" si="16"/>
        <v>2599.8712095400338</v>
      </c>
      <c r="X108" s="15">
        <f t="shared" si="17"/>
        <v>276.17267089979867</v>
      </c>
      <c r="Y108" s="31">
        <f t="shared" si="18"/>
        <v>251.3125166485984</v>
      </c>
    </row>
    <row r="109" spans="1:25" outlineLevel="2">
      <c r="A109" s="32" t="s">
        <v>258</v>
      </c>
      <c r="B109" t="s">
        <v>266</v>
      </c>
      <c r="C109" t="s">
        <v>102</v>
      </c>
      <c r="D109">
        <v>73</v>
      </c>
      <c r="E109" s="8">
        <v>73.5</v>
      </c>
      <c r="F109" s="8">
        <f t="shared" ref="F109:F140" si="21">+K109+J109+I109</f>
        <v>25.99</v>
      </c>
      <c r="G109" s="33">
        <f t="shared" si="11"/>
        <v>0.15005771450557909</v>
      </c>
      <c r="H109" s="33">
        <f t="shared" si="12"/>
        <v>0.3616775682954983</v>
      </c>
      <c r="I109" s="8">
        <v>3.9</v>
      </c>
      <c r="J109" s="8">
        <v>5.5</v>
      </c>
      <c r="K109" s="8">
        <v>16.59</v>
      </c>
      <c r="L109" s="8">
        <v>2</v>
      </c>
      <c r="M109" s="8">
        <v>27.5</v>
      </c>
      <c r="N109" s="6">
        <v>-25014.379000000001</v>
      </c>
      <c r="O109" s="6">
        <v>217046.99600000001</v>
      </c>
      <c r="P109" s="6">
        <v>32046.743999999999</v>
      </c>
      <c r="Q109" s="6">
        <v>54882.53</v>
      </c>
      <c r="R109" s="6">
        <v>271929.52600000001</v>
      </c>
      <c r="S109" s="6">
        <v>246915.147</v>
      </c>
      <c r="T109" s="6">
        <f t="shared" si="13"/>
        <v>3699.7214421768708</v>
      </c>
      <c r="U109" s="6">
        <f t="shared" si="14"/>
        <v>3263.7113197278914</v>
      </c>
      <c r="V109" s="6">
        <f t="shared" si="15"/>
        <v>2923.379632653061</v>
      </c>
      <c r="W109" s="6">
        <f t="shared" si="16"/>
        <v>2953.0203537414968</v>
      </c>
      <c r="X109" s="6">
        <f t="shared" si="17"/>
        <v>296.70102906617194</v>
      </c>
      <c r="Y109" s="34">
        <f t="shared" si="18"/>
        <v>265.7617847866419</v>
      </c>
    </row>
    <row r="110" spans="1:25" outlineLevel="2">
      <c r="A110" s="29" t="s">
        <v>258</v>
      </c>
      <c r="B110" s="12" t="s">
        <v>270</v>
      </c>
      <c r="C110" s="12" t="s">
        <v>79</v>
      </c>
      <c r="D110" s="12">
        <v>71</v>
      </c>
      <c r="E110" s="13">
        <v>74</v>
      </c>
      <c r="F110" s="13">
        <f t="shared" si="21"/>
        <v>21.47</v>
      </c>
      <c r="G110" s="30">
        <f t="shared" si="11"/>
        <v>0.43782021425244533</v>
      </c>
      <c r="H110" s="30">
        <f t="shared" si="12"/>
        <v>0.68234746157428972</v>
      </c>
      <c r="I110" s="13">
        <v>9.4</v>
      </c>
      <c r="J110" s="13">
        <v>5.25</v>
      </c>
      <c r="K110" s="13">
        <v>6.82</v>
      </c>
      <c r="L110" s="13">
        <v>1.5</v>
      </c>
      <c r="M110" s="13">
        <v>22.97</v>
      </c>
      <c r="N110" s="15">
        <v>-34060.771000000001</v>
      </c>
      <c r="O110" s="15">
        <v>177407.68599999999</v>
      </c>
      <c r="P110" s="15">
        <v>9121.5720000000001</v>
      </c>
      <c r="Q110" s="15">
        <v>27567.041000000001</v>
      </c>
      <c r="R110" s="15">
        <v>204974.72700000001</v>
      </c>
      <c r="S110" s="15">
        <v>170913.95600000001</v>
      </c>
      <c r="T110" s="15">
        <f t="shared" si="13"/>
        <v>2769.9287432432434</v>
      </c>
      <c r="U110" s="15">
        <f t="shared" si="14"/>
        <v>2646.6642567567569</v>
      </c>
      <c r="V110" s="15">
        <f t="shared" si="15"/>
        <v>2186.3835675675678</v>
      </c>
      <c r="W110" s="15">
        <f t="shared" si="16"/>
        <v>2397.4011621621621</v>
      </c>
      <c r="X110" s="15">
        <f t="shared" si="17"/>
        <v>240.60584152334152</v>
      </c>
      <c r="Y110" s="31">
        <f t="shared" si="18"/>
        <v>198.76214250614251</v>
      </c>
    </row>
    <row r="111" spans="1:25" outlineLevel="2">
      <c r="A111" s="32" t="s">
        <v>258</v>
      </c>
      <c r="B111" t="s">
        <v>257</v>
      </c>
      <c r="C111" t="s">
        <v>71</v>
      </c>
      <c r="D111">
        <v>70</v>
      </c>
      <c r="E111" s="8">
        <v>74.125</v>
      </c>
      <c r="F111" s="8">
        <f t="shared" si="21"/>
        <v>19.88</v>
      </c>
      <c r="G111" s="33">
        <f t="shared" si="11"/>
        <v>0.37122736418511065</v>
      </c>
      <c r="H111" s="33">
        <f t="shared" si="12"/>
        <v>0.54476861167002011</v>
      </c>
      <c r="I111" s="8">
        <v>7.38</v>
      </c>
      <c r="J111" s="8">
        <v>3.45</v>
      </c>
      <c r="K111" s="8">
        <v>9.0500000000000007</v>
      </c>
      <c r="L111" s="8">
        <v>0</v>
      </c>
      <c r="M111" s="8">
        <v>19.88</v>
      </c>
      <c r="N111" s="6">
        <v>-22889.469000000001</v>
      </c>
      <c r="O111" s="6">
        <v>178368.989</v>
      </c>
      <c r="P111" s="6">
        <v>16934.893</v>
      </c>
      <c r="Q111" s="6">
        <v>46527.790999999997</v>
      </c>
      <c r="R111" s="6">
        <v>224896.78</v>
      </c>
      <c r="S111" s="6">
        <v>202007.31099999999</v>
      </c>
      <c r="T111" s="6">
        <f t="shared" si="13"/>
        <v>3034.0206408094436</v>
      </c>
      <c r="U111" s="6">
        <f t="shared" si="14"/>
        <v>2805.5566543001682</v>
      </c>
      <c r="V111" s="6">
        <f t="shared" si="15"/>
        <v>2496.7611197301853</v>
      </c>
      <c r="W111" s="6">
        <f t="shared" si="16"/>
        <v>2406.3270016863407</v>
      </c>
      <c r="X111" s="6">
        <f t="shared" si="17"/>
        <v>255.05060493637893</v>
      </c>
      <c r="Y111" s="34">
        <f t="shared" si="18"/>
        <v>226.97828361183502</v>
      </c>
    </row>
    <row r="112" spans="1:25" outlineLevel="2">
      <c r="A112" s="29" t="s">
        <v>258</v>
      </c>
      <c r="B112" s="12" t="s">
        <v>257</v>
      </c>
      <c r="C112" s="12" t="s">
        <v>185</v>
      </c>
      <c r="D112" s="12">
        <v>73</v>
      </c>
      <c r="E112" s="13">
        <v>74.25</v>
      </c>
      <c r="F112" s="13">
        <f t="shared" si="21"/>
        <v>25.43</v>
      </c>
      <c r="G112" s="30">
        <f t="shared" si="11"/>
        <v>0.25560361777428237</v>
      </c>
      <c r="H112" s="30">
        <f t="shared" si="12"/>
        <v>0.65473849783720006</v>
      </c>
      <c r="I112" s="13">
        <v>6.5</v>
      </c>
      <c r="J112" s="13">
        <v>10.15</v>
      </c>
      <c r="K112" s="13">
        <v>8.7799999999999994</v>
      </c>
      <c r="L112" s="13">
        <v>2</v>
      </c>
      <c r="M112" s="13">
        <v>27.43</v>
      </c>
      <c r="N112" s="15">
        <v>-22544.436000000002</v>
      </c>
      <c r="O112" s="15">
        <v>322886.20500000002</v>
      </c>
      <c r="P112" s="15">
        <v>26320.433000000001</v>
      </c>
      <c r="Q112" s="15">
        <v>80453.423999999999</v>
      </c>
      <c r="R112" s="15">
        <v>403339.62900000002</v>
      </c>
      <c r="S112" s="15">
        <v>380795.19300000003</v>
      </c>
      <c r="T112" s="15">
        <f t="shared" si="13"/>
        <v>5432.1835555555554</v>
      </c>
      <c r="U112" s="15">
        <f t="shared" si="14"/>
        <v>5077.6996094276092</v>
      </c>
      <c r="V112" s="15">
        <f t="shared" si="15"/>
        <v>4774.0708417508422</v>
      </c>
      <c r="W112" s="15">
        <f t="shared" si="16"/>
        <v>4348.6357575757575</v>
      </c>
      <c r="X112" s="15">
        <f t="shared" si="17"/>
        <v>461.60905540250991</v>
      </c>
      <c r="Y112" s="31">
        <f t="shared" si="18"/>
        <v>434.00644015916748</v>
      </c>
    </row>
    <row r="113" spans="1:25" outlineLevel="2">
      <c r="A113" s="32" t="s">
        <v>258</v>
      </c>
      <c r="B113" t="s">
        <v>265</v>
      </c>
      <c r="C113" t="s">
        <v>219</v>
      </c>
      <c r="D113">
        <v>73</v>
      </c>
      <c r="E113" s="8">
        <v>74.5</v>
      </c>
      <c r="F113" s="8">
        <f t="shared" si="21"/>
        <v>38.04</v>
      </c>
      <c r="G113" s="33">
        <f t="shared" si="11"/>
        <v>0.16035751840168244</v>
      </c>
      <c r="H113" s="33">
        <f t="shared" si="12"/>
        <v>0.49947423764458465</v>
      </c>
      <c r="I113" s="8">
        <v>6.1</v>
      </c>
      <c r="J113" s="8">
        <v>12.9</v>
      </c>
      <c r="K113" s="8">
        <v>19.04</v>
      </c>
      <c r="L113" s="8">
        <v>0</v>
      </c>
      <c r="M113" s="8">
        <v>37.89</v>
      </c>
      <c r="N113" s="6">
        <v>-30258.598999999998</v>
      </c>
      <c r="O113" s="6">
        <v>300689.875</v>
      </c>
      <c r="P113" s="6">
        <v>22021.103999999999</v>
      </c>
      <c r="Q113" s="6">
        <v>67857.543000000005</v>
      </c>
      <c r="R113" s="6">
        <v>368547.41800000001</v>
      </c>
      <c r="S113" s="6">
        <v>338288.81900000002</v>
      </c>
      <c r="T113" s="6">
        <f t="shared" si="13"/>
        <v>4946.9452080536912</v>
      </c>
      <c r="U113" s="6">
        <f t="shared" si="14"/>
        <v>4651.3599194630879</v>
      </c>
      <c r="V113" s="6">
        <f t="shared" si="15"/>
        <v>4245.2042281879194</v>
      </c>
      <c r="W113" s="6">
        <f t="shared" si="16"/>
        <v>4036.1057046979868</v>
      </c>
      <c r="X113" s="6">
        <f t="shared" si="17"/>
        <v>422.8509017693716</v>
      </c>
      <c r="Y113" s="34">
        <f t="shared" si="18"/>
        <v>385.92765710799267</v>
      </c>
    </row>
    <row r="114" spans="1:25" outlineLevel="2">
      <c r="A114" s="29" t="s">
        <v>258</v>
      </c>
      <c r="B114" s="12" t="s">
        <v>288</v>
      </c>
      <c r="C114" s="12" t="s">
        <v>122</v>
      </c>
      <c r="D114" s="12">
        <v>75</v>
      </c>
      <c r="E114" s="13">
        <v>74.5</v>
      </c>
      <c r="F114" s="13">
        <f t="shared" si="21"/>
        <v>21.32</v>
      </c>
      <c r="G114" s="30">
        <f t="shared" si="11"/>
        <v>0.50469043151969983</v>
      </c>
      <c r="H114" s="30">
        <f t="shared" si="12"/>
        <v>0.67589118198874298</v>
      </c>
      <c r="I114" s="13">
        <v>10.76</v>
      </c>
      <c r="J114" s="13">
        <v>3.65</v>
      </c>
      <c r="K114" s="13">
        <v>6.91</v>
      </c>
      <c r="L114" s="13">
        <v>2.5</v>
      </c>
      <c r="M114" s="13">
        <v>23.82</v>
      </c>
      <c r="N114" s="15">
        <v>-35869.557000000001</v>
      </c>
      <c r="O114" s="15">
        <v>201484.935</v>
      </c>
      <c r="P114" s="15">
        <v>20436.108</v>
      </c>
      <c r="Q114" s="15">
        <v>40378.637999999999</v>
      </c>
      <c r="R114" s="15">
        <v>241863.573</v>
      </c>
      <c r="S114" s="15">
        <v>205994.016</v>
      </c>
      <c r="T114" s="15">
        <f t="shared" si="13"/>
        <v>3246.490912751678</v>
      </c>
      <c r="U114" s="15">
        <f t="shared" si="14"/>
        <v>2972.1807382550337</v>
      </c>
      <c r="V114" s="15">
        <f t="shared" si="15"/>
        <v>2490.7101744966444</v>
      </c>
      <c r="W114" s="15">
        <f t="shared" si="16"/>
        <v>2704.4957718120804</v>
      </c>
      <c r="X114" s="15">
        <f t="shared" si="17"/>
        <v>270.19824893227582</v>
      </c>
      <c r="Y114" s="31">
        <f t="shared" si="18"/>
        <v>226.42819768151313</v>
      </c>
    </row>
    <row r="115" spans="1:25" outlineLevel="2">
      <c r="A115" s="32" t="s">
        <v>258</v>
      </c>
      <c r="B115" t="s">
        <v>261</v>
      </c>
      <c r="C115" t="s">
        <v>136</v>
      </c>
      <c r="D115">
        <v>74</v>
      </c>
      <c r="E115" s="8">
        <v>74.625</v>
      </c>
      <c r="F115" s="8">
        <f t="shared" si="21"/>
        <v>22.520000000000003</v>
      </c>
      <c r="G115" s="33">
        <f t="shared" si="11"/>
        <v>0.27087033747779748</v>
      </c>
      <c r="H115" s="33">
        <f t="shared" si="12"/>
        <v>0.5257548845470692</v>
      </c>
      <c r="I115" s="8">
        <v>6.1</v>
      </c>
      <c r="J115" s="8">
        <v>5.74</v>
      </c>
      <c r="K115" s="8">
        <v>10.68</v>
      </c>
      <c r="L115" s="8">
        <v>1.83</v>
      </c>
      <c r="M115" s="8">
        <v>24.35</v>
      </c>
      <c r="N115" s="6">
        <v>-29291.313999999998</v>
      </c>
      <c r="O115" s="6">
        <v>210398.17600000001</v>
      </c>
      <c r="P115" s="6">
        <v>14410.08</v>
      </c>
      <c r="Q115" s="6">
        <v>37937.732000000004</v>
      </c>
      <c r="R115" s="6">
        <v>248335.908</v>
      </c>
      <c r="S115" s="6">
        <v>219044.59400000001</v>
      </c>
      <c r="T115" s="6">
        <f t="shared" si="13"/>
        <v>3327.7843618090451</v>
      </c>
      <c r="U115" s="6">
        <f t="shared" si="14"/>
        <v>3134.684462311558</v>
      </c>
      <c r="V115" s="6">
        <f t="shared" si="15"/>
        <v>2742.1710418760472</v>
      </c>
      <c r="W115" s="6">
        <f t="shared" si="16"/>
        <v>2819.4060435510887</v>
      </c>
      <c r="X115" s="6">
        <f t="shared" si="17"/>
        <v>284.97131475559621</v>
      </c>
      <c r="Y115" s="34">
        <f t="shared" si="18"/>
        <v>249.28827653418611</v>
      </c>
    </row>
    <row r="116" spans="1:25" outlineLevel="2">
      <c r="A116" s="29" t="s">
        <v>258</v>
      </c>
      <c r="B116" s="12" t="s">
        <v>257</v>
      </c>
      <c r="C116" s="12" t="s">
        <v>83</v>
      </c>
      <c r="D116" s="12">
        <v>76</v>
      </c>
      <c r="E116" s="13">
        <v>75.125</v>
      </c>
      <c r="F116" s="13">
        <f t="shared" si="21"/>
        <v>21.25</v>
      </c>
      <c r="G116" s="30">
        <f t="shared" si="11"/>
        <v>0.17647058823529413</v>
      </c>
      <c r="H116" s="30">
        <f t="shared" si="12"/>
        <v>0.33411764705882352</v>
      </c>
      <c r="I116" s="13">
        <v>3.75</v>
      </c>
      <c r="J116" s="13">
        <v>3.35</v>
      </c>
      <c r="K116" s="13">
        <v>14.15</v>
      </c>
      <c r="L116" s="13">
        <v>0</v>
      </c>
      <c r="M116" s="13">
        <v>21.25</v>
      </c>
      <c r="N116" s="15">
        <v>-20790.633000000002</v>
      </c>
      <c r="O116" s="15">
        <v>164351.88500000001</v>
      </c>
      <c r="P116" s="15">
        <v>17223.775000000001</v>
      </c>
      <c r="Q116" s="15">
        <v>47053.811999999998</v>
      </c>
      <c r="R116" s="15">
        <v>211405.69699999999</v>
      </c>
      <c r="S116" s="15">
        <v>190615.06400000001</v>
      </c>
      <c r="T116" s="15">
        <f t="shared" si="13"/>
        <v>2814.0525391014971</v>
      </c>
      <c r="U116" s="15">
        <f t="shared" si="14"/>
        <v>2584.7843194675538</v>
      </c>
      <c r="V116" s="15">
        <f t="shared" si="15"/>
        <v>2308.0371247920134</v>
      </c>
      <c r="W116" s="15">
        <f t="shared" si="16"/>
        <v>2187.7122795341102</v>
      </c>
      <c r="X116" s="15">
        <f t="shared" si="17"/>
        <v>234.98039267886853</v>
      </c>
      <c r="Y116" s="31">
        <f t="shared" si="18"/>
        <v>209.82155679927394</v>
      </c>
    </row>
    <row r="117" spans="1:25" outlineLevel="2">
      <c r="A117" s="32" t="s">
        <v>258</v>
      </c>
      <c r="B117" t="s">
        <v>265</v>
      </c>
      <c r="C117" t="s">
        <v>35</v>
      </c>
      <c r="D117">
        <v>75</v>
      </c>
      <c r="E117" s="8">
        <v>75.375</v>
      </c>
      <c r="F117" s="8">
        <f t="shared" si="21"/>
        <v>25.8</v>
      </c>
      <c r="G117" s="33">
        <f t="shared" si="11"/>
        <v>0.3593023255813953</v>
      </c>
      <c r="H117" s="33">
        <f t="shared" si="12"/>
        <v>0.47325581395348831</v>
      </c>
      <c r="I117" s="8">
        <v>9.27</v>
      </c>
      <c r="J117" s="8">
        <v>2.94</v>
      </c>
      <c r="K117" s="8">
        <v>13.59</v>
      </c>
      <c r="L117" s="8">
        <v>1</v>
      </c>
      <c r="M117" s="8">
        <v>26.8</v>
      </c>
      <c r="N117" s="6">
        <v>-28558.973000000002</v>
      </c>
      <c r="O117" s="6">
        <v>208498</v>
      </c>
      <c r="P117" s="6">
        <v>14611.392</v>
      </c>
      <c r="Q117" s="6">
        <v>36819.345000000001</v>
      </c>
      <c r="R117" s="6">
        <v>245317.345</v>
      </c>
      <c r="S117" s="6">
        <v>216758.372</v>
      </c>
      <c r="T117" s="6">
        <f t="shared" si="13"/>
        <v>3254.6248092868987</v>
      </c>
      <c r="U117" s="6">
        <f t="shared" si="14"/>
        <v>3060.7754958540631</v>
      </c>
      <c r="V117" s="6">
        <f t="shared" si="15"/>
        <v>2681.8836484245439</v>
      </c>
      <c r="W117" s="6">
        <f t="shared" si="16"/>
        <v>2766.1426202321722</v>
      </c>
      <c r="X117" s="6">
        <f t="shared" si="17"/>
        <v>278.25231780491481</v>
      </c>
      <c r="Y117" s="34">
        <f t="shared" si="18"/>
        <v>243.80760440223128</v>
      </c>
    </row>
    <row r="118" spans="1:25" outlineLevel="2">
      <c r="A118" s="29" t="s">
        <v>258</v>
      </c>
      <c r="B118" s="12" t="s">
        <v>257</v>
      </c>
      <c r="C118" s="12" t="s">
        <v>163</v>
      </c>
      <c r="D118" s="12">
        <v>75</v>
      </c>
      <c r="E118" s="13">
        <v>75.5</v>
      </c>
      <c r="F118" s="13">
        <f t="shared" si="21"/>
        <v>21.3</v>
      </c>
      <c r="G118" s="30">
        <f t="shared" si="11"/>
        <v>9.3896713615023469E-2</v>
      </c>
      <c r="H118" s="30">
        <f t="shared" si="12"/>
        <v>0.41784037558685444</v>
      </c>
      <c r="I118" s="13">
        <v>2</v>
      </c>
      <c r="J118" s="13">
        <v>6.9</v>
      </c>
      <c r="K118" s="13">
        <v>12.4</v>
      </c>
      <c r="L118" s="13">
        <v>0</v>
      </c>
      <c r="M118" s="13">
        <v>21.3</v>
      </c>
      <c r="N118" s="15">
        <v>-21228.652999999998</v>
      </c>
      <c r="O118" s="15">
        <v>199487.038</v>
      </c>
      <c r="P118" s="15">
        <v>17365.456999999999</v>
      </c>
      <c r="Q118" s="15">
        <v>51078.947999999997</v>
      </c>
      <c r="R118" s="15">
        <v>250565.986</v>
      </c>
      <c r="S118" s="15">
        <v>229337.33300000001</v>
      </c>
      <c r="T118" s="15">
        <f t="shared" si="13"/>
        <v>3318.7547814569539</v>
      </c>
      <c r="U118" s="15">
        <f t="shared" si="14"/>
        <v>3088.7487284768213</v>
      </c>
      <c r="V118" s="15">
        <f t="shared" si="15"/>
        <v>2807.5745165562917</v>
      </c>
      <c r="W118" s="15">
        <f t="shared" si="16"/>
        <v>2642.2124238410597</v>
      </c>
      <c r="X118" s="15">
        <f t="shared" si="17"/>
        <v>280.79533895243827</v>
      </c>
      <c r="Y118" s="31">
        <f t="shared" si="18"/>
        <v>255.23404695966289</v>
      </c>
    </row>
    <row r="119" spans="1:25" outlineLevel="2">
      <c r="A119" s="32" t="s">
        <v>258</v>
      </c>
      <c r="B119" t="s">
        <v>257</v>
      </c>
      <c r="C119" t="s">
        <v>203</v>
      </c>
      <c r="D119">
        <v>76</v>
      </c>
      <c r="E119" s="8">
        <v>75.5</v>
      </c>
      <c r="F119" s="8">
        <f t="shared" si="21"/>
        <v>23.3</v>
      </c>
      <c r="G119" s="33">
        <f t="shared" si="11"/>
        <v>0.36480686695278969</v>
      </c>
      <c r="H119" s="33">
        <f t="shared" si="12"/>
        <v>0.52789699570815452</v>
      </c>
      <c r="I119" s="8">
        <v>8.5</v>
      </c>
      <c r="J119" s="8">
        <v>3.8</v>
      </c>
      <c r="K119" s="8">
        <v>11</v>
      </c>
      <c r="L119" s="8">
        <v>2</v>
      </c>
      <c r="M119" s="8">
        <v>25.3</v>
      </c>
      <c r="N119" s="6">
        <v>-21889.022000000001</v>
      </c>
      <c r="O119" s="6">
        <v>236320.77</v>
      </c>
      <c r="P119" s="6">
        <v>23969.83</v>
      </c>
      <c r="Q119" s="6">
        <v>46704.97</v>
      </c>
      <c r="R119" s="6">
        <v>283025.74</v>
      </c>
      <c r="S119" s="6">
        <v>261136.71799999999</v>
      </c>
      <c r="T119" s="6">
        <f t="shared" si="13"/>
        <v>3748.6852980132448</v>
      </c>
      <c r="U119" s="6">
        <f t="shared" si="14"/>
        <v>3431.2041059602648</v>
      </c>
      <c r="V119" s="6">
        <f t="shared" si="15"/>
        <v>3141.2832847682116</v>
      </c>
      <c r="W119" s="6">
        <f t="shared" si="16"/>
        <v>3130.0764238410593</v>
      </c>
      <c r="X119" s="6">
        <f t="shared" si="17"/>
        <v>311.9276459963877</v>
      </c>
      <c r="Y119" s="34">
        <f t="shared" si="18"/>
        <v>285.57120770620105</v>
      </c>
    </row>
    <row r="120" spans="1:25" outlineLevel="2">
      <c r="A120" s="29" t="s">
        <v>258</v>
      </c>
      <c r="B120" s="12" t="s">
        <v>308</v>
      </c>
      <c r="C120" s="12" t="s">
        <v>97</v>
      </c>
      <c r="D120" s="12">
        <v>77</v>
      </c>
      <c r="E120" s="13">
        <v>75.625</v>
      </c>
      <c r="F120" s="13">
        <f t="shared" si="21"/>
        <v>25.06</v>
      </c>
      <c r="G120" s="30">
        <f t="shared" si="11"/>
        <v>0.14485235434956106</v>
      </c>
      <c r="H120" s="30">
        <f t="shared" si="12"/>
        <v>0.40822027134876299</v>
      </c>
      <c r="I120" s="13">
        <v>3.63</v>
      </c>
      <c r="J120" s="13">
        <v>6.6</v>
      </c>
      <c r="K120" s="13">
        <v>14.83</v>
      </c>
      <c r="L120" s="13">
        <v>1.22</v>
      </c>
      <c r="M120" s="13">
        <v>26.28</v>
      </c>
      <c r="N120" s="15">
        <v>-17785.634999999998</v>
      </c>
      <c r="O120" s="15">
        <v>210964.64499999999</v>
      </c>
      <c r="P120" s="15">
        <v>25313.249</v>
      </c>
      <c r="Q120" s="15">
        <v>63657.88</v>
      </c>
      <c r="R120" s="15">
        <v>274622.52500000002</v>
      </c>
      <c r="S120" s="15">
        <v>256836.89</v>
      </c>
      <c r="T120" s="15">
        <f t="shared" si="13"/>
        <v>3631.3722314049592</v>
      </c>
      <c r="U120" s="15">
        <f t="shared" si="14"/>
        <v>3296.6515834710744</v>
      </c>
      <c r="V120" s="15">
        <f t="shared" si="15"/>
        <v>3061.4696330578513</v>
      </c>
      <c r="W120" s="15">
        <f t="shared" si="16"/>
        <v>2789.6151404958678</v>
      </c>
      <c r="X120" s="15">
        <f t="shared" si="17"/>
        <v>299.69559849737038</v>
      </c>
      <c r="Y120" s="31">
        <f t="shared" si="18"/>
        <v>278.31542118707739</v>
      </c>
    </row>
    <row r="121" spans="1:25" outlineLevel="2">
      <c r="A121" s="32" t="s">
        <v>258</v>
      </c>
      <c r="B121" t="s">
        <v>257</v>
      </c>
      <c r="C121" t="s">
        <v>19</v>
      </c>
      <c r="D121">
        <v>74</v>
      </c>
      <c r="E121" s="8">
        <v>76</v>
      </c>
      <c r="F121" s="8">
        <f t="shared" si="21"/>
        <v>20.84</v>
      </c>
      <c r="G121" s="33">
        <f t="shared" si="11"/>
        <v>0.37428023032629559</v>
      </c>
      <c r="H121" s="33">
        <f t="shared" si="12"/>
        <v>0.51823416506717856</v>
      </c>
      <c r="I121" s="8">
        <v>7.8</v>
      </c>
      <c r="J121" s="8">
        <v>3</v>
      </c>
      <c r="K121" s="8">
        <v>10.039999999999999</v>
      </c>
      <c r="L121" s="8">
        <v>1.88</v>
      </c>
      <c r="M121" s="8">
        <v>22.72</v>
      </c>
      <c r="N121" s="6">
        <v>-23590.183000000001</v>
      </c>
      <c r="O121" s="6">
        <v>207404.09400000001</v>
      </c>
      <c r="P121" s="6">
        <v>20950.273000000001</v>
      </c>
      <c r="Q121" s="6">
        <v>42330.527999999998</v>
      </c>
      <c r="R121" s="6">
        <v>249734.622</v>
      </c>
      <c r="S121" s="6">
        <v>226144.43900000001</v>
      </c>
      <c r="T121" s="6">
        <f t="shared" si="13"/>
        <v>3285.9818684210527</v>
      </c>
      <c r="U121" s="6">
        <f t="shared" si="14"/>
        <v>3010.320381578947</v>
      </c>
      <c r="V121" s="6">
        <f t="shared" si="15"/>
        <v>2699.9232368421058</v>
      </c>
      <c r="W121" s="6">
        <f t="shared" si="16"/>
        <v>2729.0012368421053</v>
      </c>
      <c r="X121" s="6">
        <f t="shared" si="17"/>
        <v>273.66548923444975</v>
      </c>
      <c r="Y121" s="34">
        <f t="shared" si="18"/>
        <v>245.44756698564598</v>
      </c>
    </row>
    <row r="122" spans="1:25" outlineLevel="2">
      <c r="A122" s="29" t="s">
        <v>258</v>
      </c>
      <c r="B122" s="12" t="s">
        <v>267</v>
      </c>
      <c r="C122" s="12" t="s">
        <v>205</v>
      </c>
      <c r="D122" s="12">
        <v>76</v>
      </c>
      <c r="E122" s="13">
        <v>76.375</v>
      </c>
      <c r="F122" s="13">
        <f t="shared" si="21"/>
        <v>23.909999999999997</v>
      </c>
      <c r="G122" s="30">
        <f t="shared" si="11"/>
        <v>0.47218736930154748</v>
      </c>
      <c r="H122" s="30">
        <f t="shared" si="12"/>
        <v>0.63028021748222507</v>
      </c>
      <c r="I122" s="13">
        <v>11.29</v>
      </c>
      <c r="J122" s="13">
        <v>3.78</v>
      </c>
      <c r="K122" s="13">
        <v>8.84</v>
      </c>
      <c r="L122" s="13">
        <v>1.72</v>
      </c>
      <c r="M122" s="13">
        <v>25.63</v>
      </c>
      <c r="N122" s="15">
        <v>-29872.94</v>
      </c>
      <c r="O122" s="15">
        <v>213821.486</v>
      </c>
      <c r="P122" s="15">
        <v>9301.2240000000002</v>
      </c>
      <c r="Q122" s="15">
        <v>34626.572999999997</v>
      </c>
      <c r="R122" s="15">
        <v>248448.05900000001</v>
      </c>
      <c r="S122" s="15">
        <v>218575.11900000001</v>
      </c>
      <c r="T122" s="15">
        <f t="shared" si="13"/>
        <v>3253.0024091653031</v>
      </c>
      <c r="U122" s="15">
        <f t="shared" si="14"/>
        <v>3131.218788870704</v>
      </c>
      <c r="V122" s="15">
        <f t="shared" si="15"/>
        <v>2740.0837315875615</v>
      </c>
      <c r="W122" s="15">
        <f t="shared" si="16"/>
        <v>2799.6266579378071</v>
      </c>
      <c r="X122" s="15">
        <f t="shared" si="17"/>
        <v>284.65625353370035</v>
      </c>
      <c r="Y122" s="31">
        <f t="shared" si="18"/>
        <v>249.09852105341469</v>
      </c>
    </row>
    <row r="123" spans="1:25" outlineLevel="2">
      <c r="A123" s="32" t="s">
        <v>258</v>
      </c>
      <c r="B123" t="s">
        <v>261</v>
      </c>
      <c r="C123" t="s">
        <v>42</v>
      </c>
      <c r="D123">
        <v>76</v>
      </c>
      <c r="E123" s="8">
        <v>76.625</v>
      </c>
      <c r="F123" s="8">
        <f t="shared" si="21"/>
        <v>26.48</v>
      </c>
      <c r="G123" s="33">
        <f t="shared" si="11"/>
        <v>0.24471299093655591</v>
      </c>
      <c r="H123" s="33">
        <f t="shared" si="12"/>
        <v>0.47129909365558914</v>
      </c>
      <c r="I123" s="8">
        <v>6.48</v>
      </c>
      <c r="J123" s="8">
        <v>6</v>
      </c>
      <c r="K123" s="8">
        <v>14</v>
      </c>
      <c r="L123" s="8">
        <v>2</v>
      </c>
      <c r="M123" s="8">
        <v>28.48</v>
      </c>
      <c r="N123" s="6">
        <v>-30405.987000000001</v>
      </c>
      <c r="O123" s="6">
        <v>222151.337</v>
      </c>
      <c r="P123" s="6">
        <v>36373.644</v>
      </c>
      <c r="Q123" s="6">
        <v>57667.798999999999</v>
      </c>
      <c r="R123" s="6">
        <v>279819.136</v>
      </c>
      <c r="S123" s="6">
        <v>249413.149</v>
      </c>
      <c r="T123" s="6">
        <f t="shared" si="13"/>
        <v>3651.7994910277325</v>
      </c>
      <c r="U123" s="6">
        <f t="shared" si="14"/>
        <v>3177.1026688417619</v>
      </c>
      <c r="V123" s="6">
        <f t="shared" si="15"/>
        <v>2780.2871778140293</v>
      </c>
      <c r="W123" s="6">
        <f t="shared" si="16"/>
        <v>2899.2017879282221</v>
      </c>
      <c r="X123" s="6">
        <f t="shared" si="17"/>
        <v>288.82751534925109</v>
      </c>
      <c r="Y123" s="34">
        <f t="shared" si="18"/>
        <v>252.7533798012754</v>
      </c>
    </row>
    <row r="124" spans="1:25" outlineLevel="2">
      <c r="A124" s="29" t="s">
        <v>258</v>
      </c>
      <c r="B124" s="12" t="s">
        <v>265</v>
      </c>
      <c r="C124" s="12" t="s">
        <v>180</v>
      </c>
      <c r="D124" s="12">
        <v>75</v>
      </c>
      <c r="E124" s="13">
        <v>76.625</v>
      </c>
      <c r="F124" s="13">
        <f t="shared" si="21"/>
        <v>31.47</v>
      </c>
      <c r="G124" s="30">
        <f t="shared" si="11"/>
        <v>0.20527486495074676</v>
      </c>
      <c r="H124" s="30">
        <f t="shared" si="12"/>
        <v>0.30695900857959962</v>
      </c>
      <c r="I124" s="13">
        <v>6.46</v>
      </c>
      <c r="J124" s="13">
        <v>3.2</v>
      </c>
      <c r="K124" s="13">
        <v>21.81</v>
      </c>
      <c r="L124" s="13">
        <v>0</v>
      </c>
      <c r="M124" s="13">
        <v>31.47</v>
      </c>
      <c r="N124" s="15">
        <v>-25430.113000000001</v>
      </c>
      <c r="O124" s="15">
        <v>190865.231</v>
      </c>
      <c r="P124" s="15">
        <v>20542.691999999999</v>
      </c>
      <c r="Q124" s="15">
        <v>55264.353999999999</v>
      </c>
      <c r="R124" s="15">
        <v>246129.58499999999</v>
      </c>
      <c r="S124" s="15">
        <v>220699.47200000001</v>
      </c>
      <c r="T124" s="15">
        <f t="shared" si="13"/>
        <v>3212.1316150081566</v>
      </c>
      <c r="U124" s="15">
        <f t="shared" si="14"/>
        <v>2944.0377553017943</v>
      </c>
      <c r="V124" s="15">
        <f t="shared" si="15"/>
        <v>2612.1602610114192</v>
      </c>
      <c r="W124" s="15">
        <f t="shared" si="16"/>
        <v>2490.9002414355627</v>
      </c>
      <c r="X124" s="15">
        <f t="shared" si="17"/>
        <v>267.63979593652675</v>
      </c>
      <c r="Y124" s="31">
        <f t="shared" si="18"/>
        <v>237.46911463740173</v>
      </c>
    </row>
    <row r="125" spans="1:25" outlineLevel="2">
      <c r="A125" s="32" t="s">
        <v>258</v>
      </c>
      <c r="B125" t="s">
        <v>266</v>
      </c>
      <c r="C125" t="s">
        <v>100</v>
      </c>
      <c r="D125">
        <v>76</v>
      </c>
      <c r="E125" s="8">
        <v>77.125</v>
      </c>
      <c r="F125" s="8">
        <f t="shared" si="21"/>
        <v>20.52</v>
      </c>
      <c r="G125" s="33">
        <f t="shared" si="11"/>
        <v>0.20467836257309943</v>
      </c>
      <c r="H125" s="33">
        <f t="shared" si="12"/>
        <v>0.38401559454191037</v>
      </c>
      <c r="I125" s="8">
        <v>4.2</v>
      </c>
      <c r="J125" s="8">
        <v>3.68</v>
      </c>
      <c r="K125" s="8">
        <v>12.64</v>
      </c>
      <c r="L125" s="8">
        <v>1.88</v>
      </c>
      <c r="M125" s="8">
        <v>21.93</v>
      </c>
      <c r="N125" s="6">
        <v>-25722.525000000001</v>
      </c>
      <c r="O125" s="6">
        <v>185524.106</v>
      </c>
      <c r="P125" s="6">
        <v>19343.645</v>
      </c>
      <c r="Q125" s="6">
        <v>46223.67</v>
      </c>
      <c r="R125" s="6">
        <v>231747.77600000001</v>
      </c>
      <c r="S125" s="6">
        <v>206025.25099999999</v>
      </c>
      <c r="T125" s="6">
        <f t="shared" si="13"/>
        <v>3004.8334003241494</v>
      </c>
      <c r="U125" s="6">
        <f t="shared" si="14"/>
        <v>2754.0243889789308</v>
      </c>
      <c r="V125" s="6">
        <f t="shared" si="15"/>
        <v>2420.5070470016208</v>
      </c>
      <c r="W125" s="6">
        <f t="shared" si="16"/>
        <v>2405.4989432739062</v>
      </c>
      <c r="X125" s="6">
        <f t="shared" si="17"/>
        <v>250.36585354353917</v>
      </c>
      <c r="Y125" s="34">
        <f t="shared" si="18"/>
        <v>220.04609518196551</v>
      </c>
    </row>
    <row r="126" spans="1:25" outlineLevel="2">
      <c r="A126" s="29" t="s">
        <v>258</v>
      </c>
      <c r="B126" s="12" t="s">
        <v>299</v>
      </c>
      <c r="C126" s="12" t="s">
        <v>69</v>
      </c>
      <c r="D126" s="12">
        <v>76</v>
      </c>
      <c r="E126" s="13">
        <v>77.25</v>
      </c>
      <c r="F126" s="13">
        <f t="shared" si="21"/>
        <v>21.3</v>
      </c>
      <c r="G126" s="30">
        <f t="shared" si="11"/>
        <v>0.25821596244131456</v>
      </c>
      <c r="H126" s="30">
        <f t="shared" si="12"/>
        <v>0.43661971830985918</v>
      </c>
      <c r="I126" s="13">
        <v>5.5</v>
      </c>
      <c r="J126" s="13">
        <v>3.8</v>
      </c>
      <c r="K126" s="13">
        <v>12</v>
      </c>
      <c r="L126" s="13">
        <v>2.4700000000000002</v>
      </c>
      <c r="M126" s="13">
        <v>23.77</v>
      </c>
      <c r="N126" s="15">
        <v>-28561.035</v>
      </c>
      <c r="O126" s="15">
        <v>229657.04</v>
      </c>
      <c r="P126" s="15">
        <v>46076.196000000004</v>
      </c>
      <c r="Q126" s="15">
        <v>77294.012000000002</v>
      </c>
      <c r="R126" s="15">
        <v>306951.05200000003</v>
      </c>
      <c r="S126" s="15">
        <v>278390.01699999999</v>
      </c>
      <c r="T126" s="15">
        <f t="shared" si="13"/>
        <v>3973.4764012944988</v>
      </c>
      <c r="U126" s="15">
        <f t="shared" si="14"/>
        <v>3377.0207896440133</v>
      </c>
      <c r="V126" s="15">
        <f t="shared" si="15"/>
        <v>3007.298653721683</v>
      </c>
      <c r="W126" s="15">
        <f t="shared" si="16"/>
        <v>2972.9066666666668</v>
      </c>
      <c r="X126" s="15">
        <f t="shared" si="17"/>
        <v>307.00188996763757</v>
      </c>
      <c r="Y126" s="31">
        <f t="shared" si="18"/>
        <v>273.39078670197119</v>
      </c>
    </row>
    <row r="127" spans="1:25" outlineLevel="2">
      <c r="A127" s="32" t="s">
        <v>258</v>
      </c>
      <c r="B127" t="s">
        <v>261</v>
      </c>
      <c r="C127" t="s">
        <v>64</v>
      </c>
      <c r="D127">
        <v>78</v>
      </c>
      <c r="E127" s="8">
        <v>77.75</v>
      </c>
      <c r="F127" s="8">
        <f t="shared" si="21"/>
        <v>21.19</v>
      </c>
      <c r="G127" s="33">
        <f t="shared" si="11"/>
        <v>0.42331288343558282</v>
      </c>
      <c r="H127" s="33">
        <f t="shared" si="12"/>
        <v>0.51769702689948094</v>
      </c>
      <c r="I127" s="8">
        <v>8.9700000000000006</v>
      </c>
      <c r="J127" s="8">
        <v>2</v>
      </c>
      <c r="K127" s="8">
        <v>10.220000000000001</v>
      </c>
      <c r="L127" s="8">
        <v>1.75</v>
      </c>
      <c r="M127" s="8">
        <v>22.94</v>
      </c>
      <c r="N127" s="6">
        <v>-32292.993999999999</v>
      </c>
      <c r="O127" s="6">
        <v>209649.073</v>
      </c>
      <c r="P127" s="6">
        <v>19257.504000000001</v>
      </c>
      <c r="Q127" s="6">
        <v>44545.025000000001</v>
      </c>
      <c r="R127" s="6">
        <v>254194.098</v>
      </c>
      <c r="S127" s="6">
        <v>221901.10399999999</v>
      </c>
      <c r="T127" s="6">
        <f t="shared" si="13"/>
        <v>3269.3774662379419</v>
      </c>
      <c r="U127" s="6">
        <f t="shared" si="14"/>
        <v>3021.6925273311895</v>
      </c>
      <c r="V127" s="6">
        <f t="shared" si="15"/>
        <v>2606.3485530546623</v>
      </c>
      <c r="W127" s="6">
        <f t="shared" si="16"/>
        <v>2696.4510996784566</v>
      </c>
      <c r="X127" s="6">
        <f t="shared" si="17"/>
        <v>274.69932066647175</v>
      </c>
      <c r="Y127" s="34">
        <f t="shared" si="18"/>
        <v>236.94077755042383</v>
      </c>
    </row>
    <row r="128" spans="1:25" outlineLevel="2">
      <c r="A128" s="29" t="s">
        <v>258</v>
      </c>
      <c r="B128" s="12" t="s">
        <v>264</v>
      </c>
      <c r="C128" s="12" t="s">
        <v>43</v>
      </c>
      <c r="D128" s="12">
        <v>79</v>
      </c>
      <c r="E128" s="13">
        <v>78.875</v>
      </c>
      <c r="F128" s="13">
        <f t="shared" si="21"/>
        <v>25.619999999999997</v>
      </c>
      <c r="G128" s="30">
        <f t="shared" si="11"/>
        <v>0.1522248243559719</v>
      </c>
      <c r="H128" s="30">
        <f t="shared" si="12"/>
        <v>0.42115534738485561</v>
      </c>
      <c r="I128" s="13">
        <v>3.9</v>
      </c>
      <c r="J128" s="13">
        <v>6.89</v>
      </c>
      <c r="K128" s="13">
        <v>14.83</v>
      </c>
      <c r="L128" s="13">
        <v>2.93</v>
      </c>
      <c r="M128" s="13">
        <v>28.55</v>
      </c>
      <c r="N128" s="15">
        <v>-36869.68</v>
      </c>
      <c r="O128" s="15">
        <v>199421.12</v>
      </c>
      <c r="P128" s="15">
        <v>18860.964</v>
      </c>
      <c r="Q128" s="15">
        <v>51875.548999999999</v>
      </c>
      <c r="R128" s="15">
        <v>251296.66899999999</v>
      </c>
      <c r="S128" s="15">
        <v>214426.989</v>
      </c>
      <c r="T128" s="15">
        <f t="shared" si="13"/>
        <v>3186.011651347068</v>
      </c>
      <c r="U128" s="15">
        <f t="shared" si="14"/>
        <v>2946.8869096671947</v>
      </c>
      <c r="V128" s="15">
        <f t="shared" si="15"/>
        <v>2479.4424722662438</v>
      </c>
      <c r="W128" s="15">
        <f t="shared" si="16"/>
        <v>2528.318478605388</v>
      </c>
      <c r="X128" s="15">
        <f t="shared" si="17"/>
        <v>267.89880996974495</v>
      </c>
      <c r="Y128" s="31">
        <f t="shared" si="18"/>
        <v>225.40386111511307</v>
      </c>
    </row>
    <row r="129" spans="1:25" outlineLevel="2">
      <c r="A129" s="32" t="s">
        <v>258</v>
      </c>
      <c r="B129" t="s">
        <v>265</v>
      </c>
      <c r="C129" t="s">
        <v>201</v>
      </c>
      <c r="D129">
        <v>77</v>
      </c>
      <c r="E129" s="8">
        <v>78.875</v>
      </c>
      <c r="F129" s="8">
        <f t="shared" si="21"/>
        <v>24.479999999999997</v>
      </c>
      <c r="G129" s="33">
        <f t="shared" si="11"/>
        <v>0.3504901960784314</v>
      </c>
      <c r="H129" s="33">
        <f t="shared" si="12"/>
        <v>0.58088235294117652</v>
      </c>
      <c r="I129" s="8">
        <v>8.58</v>
      </c>
      <c r="J129" s="8">
        <v>5.64</v>
      </c>
      <c r="K129" s="8">
        <v>10.26</v>
      </c>
      <c r="L129" s="8">
        <v>2</v>
      </c>
      <c r="M129" s="8">
        <v>26.48</v>
      </c>
      <c r="N129" s="6">
        <v>-30254.435000000001</v>
      </c>
      <c r="O129" s="6">
        <v>212861.111</v>
      </c>
      <c r="P129" s="6">
        <v>0</v>
      </c>
      <c r="Q129" s="6">
        <v>53743.966</v>
      </c>
      <c r="R129" s="6">
        <v>266605.07699999999</v>
      </c>
      <c r="S129" s="6">
        <v>236350.64199999999</v>
      </c>
      <c r="T129" s="6">
        <f t="shared" si="13"/>
        <v>3380.0960633914419</v>
      </c>
      <c r="U129" s="6">
        <f t="shared" si="14"/>
        <v>3380.0960633914419</v>
      </c>
      <c r="V129" s="6">
        <f t="shared" si="15"/>
        <v>2996.5216101426308</v>
      </c>
      <c r="W129" s="6">
        <f t="shared" si="16"/>
        <v>2698.7145610142629</v>
      </c>
      <c r="X129" s="6">
        <f t="shared" si="17"/>
        <v>307.28146030831289</v>
      </c>
      <c r="Y129" s="34">
        <f t="shared" si="18"/>
        <v>272.41105546751191</v>
      </c>
    </row>
    <row r="130" spans="1:25" outlineLevel="2">
      <c r="A130" s="29" t="s">
        <v>258</v>
      </c>
      <c r="B130" s="12" t="s">
        <v>291</v>
      </c>
      <c r="C130" s="12" t="s">
        <v>65</v>
      </c>
      <c r="D130" s="12">
        <v>81</v>
      </c>
      <c r="E130" s="13">
        <v>78.875</v>
      </c>
      <c r="F130" s="13">
        <f t="shared" si="21"/>
        <v>22.16</v>
      </c>
      <c r="G130" s="30">
        <f t="shared" si="11"/>
        <v>0.36281588447653423</v>
      </c>
      <c r="H130" s="30">
        <f t="shared" si="12"/>
        <v>0.4034296028880866</v>
      </c>
      <c r="I130" s="13">
        <v>8.0399999999999991</v>
      </c>
      <c r="J130" s="13">
        <v>0.9</v>
      </c>
      <c r="K130" s="13">
        <v>13.22</v>
      </c>
      <c r="L130" s="13">
        <v>1.95</v>
      </c>
      <c r="M130" s="13">
        <v>24.11</v>
      </c>
      <c r="N130" s="15">
        <v>-33559.944000000003</v>
      </c>
      <c r="O130" s="15">
        <v>231335.51699999999</v>
      </c>
      <c r="P130" s="15">
        <v>36858.815999999999</v>
      </c>
      <c r="Q130" s="15">
        <v>63884.381999999998</v>
      </c>
      <c r="R130" s="15">
        <v>295219.89899999998</v>
      </c>
      <c r="S130" s="15">
        <v>261659.95499999999</v>
      </c>
      <c r="T130" s="15">
        <f t="shared" si="13"/>
        <v>3742.8830301109347</v>
      </c>
      <c r="U130" s="15">
        <f t="shared" si="14"/>
        <v>3275.576329635499</v>
      </c>
      <c r="V130" s="15">
        <f t="shared" si="15"/>
        <v>2850.0936798732168</v>
      </c>
      <c r="W130" s="15">
        <f t="shared" si="16"/>
        <v>2932.938408874802</v>
      </c>
      <c r="X130" s="15">
        <f t="shared" si="17"/>
        <v>297.77966633049988</v>
      </c>
      <c r="Y130" s="31">
        <f t="shared" si="18"/>
        <v>259.0994254430197</v>
      </c>
    </row>
    <row r="131" spans="1:25" outlineLevel="2">
      <c r="A131" s="32" t="s">
        <v>258</v>
      </c>
      <c r="B131" t="s">
        <v>275</v>
      </c>
      <c r="C131" t="s">
        <v>183</v>
      </c>
      <c r="D131">
        <v>83</v>
      </c>
      <c r="E131" s="8">
        <v>79.125</v>
      </c>
      <c r="F131" s="8">
        <f t="shared" si="21"/>
        <v>22.99</v>
      </c>
      <c r="G131" s="33">
        <f t="shared" si="11"/>
        <v>0.24010439321444105</v>
      </c>
      <c r="H131" s="33">
        <f t="shared" si="12"/>
        <v>0.4158329708568943</v>
      </c>
      <c r="I131" s="8">
        <v>5.52</v>
      </c>
      <c r="J131" s="8">
        <v>4.04</v>
      </c>
      <c r="K131" s="8">
        <v>13.43</v>
      </c>
      <c r="L131" s="8">
        <v>4.0999999999999996</v>
      </c>
      <c r="M131" s="8">
        <v>27.09</v>
      </c>
      <c r="N131" s="6">
        <v>-34855.67</v>
      </c>
      <c r="O131" s="6">
        <v>219183.54</v>
      </c>
      <c r="P131" s="6">
        <v>23586.083999999999</v>
      </c>
      <c r="Q131" s="6">
        <v>46323.531999999999</v>
      </c>
      <c r="R131" s="6">
        <v>265507.07199999999</v>
      </c>
      <c r="S131" s="6">
        <v>230651.402</v>
      </c>
      <c r="T131" s="6">
        <f t="shared" si="13"/>
        <v>3355.5396145339651</v>
      </c>
      <c r="U131" s="6">
        <f t="shared" si="14"/>
        <v>3057.4532448657187</v>
      </c>
      <c r="V131" s="6">
        <f t="shared" si="15"/>
        <v>2616.9392480252764</v>
      </c>
      <c r="W131" s="6">
        <f t="shared" si="16"/>
        <v>2770.0921327014221</v>
      </c>
      <c r="X131" s="6">
        <f t="shared" si="17"/>
        <v>277.95029498779263</v>
      </c>
      <c r="Y131" s="34">
        <f t="shared" si="18"/>
        <v>237.90356800229785</v>
      </c>
    </row>
    <row r="132" spans="1:25" outlineLevel="2">
      <c r="A132" s="29" t="s">
        <v>258</v>
      </c>
      <c r="B132" s="12" t="s">
        <v>257</v>
      </c>
      <c r="C132" s="12" t="s">
        <v>156</v>
      </c>
      <c r="D132" s="12">
        <v>76</v>
      </c>
      <c r="E132" s="13">
        <v>79.375</v>
      </c>
      <c r="F132" s="13">
        <f t="shared" si="21"/>
        <v>25.03</v>
      </c>
      <c r="G132" s="30">
        <f t="shared" si="11"/>
        <v>0.33479824210946868</v>
      </c>
      <c r="H132" s="30">
        <f t="shared" si="12"/>
        <v>0.37355173791450264</v>
      </c>
      <c r="I132" s="13">
        <v>8.3800000000000008</v>
      </c>
      <c r="J132" s="13">
        <v>0.97</v>
      </c>
      <c r="K132" s="13">
        <v>15.68</v>
      </c>
      <c r="L132" s="13">
        <v>1</v>
      </c>
      <c r="M132" s="13">
        <v>26.03</v>
      </c>
      <c r="N132" s="15">
        <v>-23424.798999999999</v>
      </c>
      <c r="O132" s="15">
        <v>230882.90599999999</v>
      </c>
      <c r="P132" s="15">
        <v>18241.681</v>
      </c>
      <c r="Q132" s="15">
        <v>42962.481</v>
      </c>
      <c r="R132" s="15">
        <v>273845.38699999999</v>
      </c>
      <c r="S132" s="15">
        <v>250420.58799999999</v>
      </c>
      <c r="T132" s="15">
        <f t="shared" si="13"/>
        <v>3450.020623622047</v>
      </c>
      <c r="U132" s="15">
        <f t="shared" si="14"/>
        <v>3220.2041700787399</v>
      </c>
      <c r="V132" s="15">
        <f t="shared" si="15"/>
        <v>2925.0885921259842</v>
      </c>
      <c r="W132" s="15">
        <f t="shared" si="16"/>
        <v>2908.7610204724406</v>
      </c>
      <c r="X132" s="15">
        <f t="shared" si="17"/>
        <v>292.74583364352179</v>
      </c>
      <c r="Y132" s="31">
        <f t="shared" si="18"/>
        <v>265.91714473872582</v>
      </c>
    </row>
    <row r="133" spans="1:25" outlineLevel="2">
      <c r="A133" s="32" t="s">
        <v>258</v>
      </c>
      <c r="B133" t="s">
        <v>261</v>
      </c>
      <c r="C133" t="s">
        <v>25</v>
      </c>
      <c r="D133">
        <v>79</v>
      </c>
      <c r="E133" s="8">
        <v>79.375</v>
      </c>
      <c r="F133" s="8">
        <f t="shared" si="21"/>
        <v>21.85</v>
      </c>
      <c r="G133" s="33">
        <f t="shared" si="11"/>
        <v>0.36475972540045765</v>
      </c>
      <c r="H133" s="33">
        <f t="shared" si="12"/>
        <v>0.48192219679633863</v>
      </c>
      <c r="I133" s="8">
        <v>7.97</v>
      </c>
      <c r="J133" s="8">
        <v>2.56</v>
      </c>
      <c r="K133" s="8">
        <v>11.32</v>
      </c>
      <c r="L133" s="8">
        <v>2.25</v>
      </c>
      <c r="M133" s="8">
        <v>24.1</v>
      </c>
      <c r="N133" s="6">
        <v>-30626.841</v>
      </c>
      <c r="O133" s="6">
        <v>232731.66</v>
      </c>
      <c r="P133" s="6">
        <v>17773.092000000001</v>
      </c>
      <c r="Q133" s="6">
        <v>39120.203000000001</v>
      </c>
      <c r="R133" s="6">
        <v>271851.86300000001</v>
      </c>
      <c r="S133" s="6">
        <v>241225.022</v>
      </c>
      <c r="T133" s="6">
        <f t="shared" si="13"/>
        <v>3424.9053606299212</v>
      </c>
      <c r="U133" s="6">
        <f t="shared" si="14"/>
        <v>3200.9923905511814</v>
      </c>
      <c r="V133" s="6">
        <f t="shared" si="15"/>
        <v>2815.1424251968501</v>
      </c>
      <c r="W133" s="6">
        <f t="shared" si="16"/>
        <v>2932.0524094488192</v>
      </c>
      <c r="X133" s="6">
        <f t="shared" si="17"/>
        <v>290.99930823192557</v>
      </c>
      <c r="Y133" s="34">
        <f t="shared" si="18"/>
        <v>255.9220386542591</v>
      </c>
    </row>
    <row r="134" spans="1:25" outlineLevel="2">
      <c r="A134" s="29" t="s">
        <v>258</v>
      </c>
      <c r="B134" s="12" t="s">
        <v>265</v>
      </c>
      <c r="C134" s="12" t="s">
        <v>104</v>
      </c>
      <c r="D134" s="12">
        <v>79</v>
      </c>
      <c r="E134" s="13">
        <v>79.5</v>
      </c>
      <c r="F134" s="13">
        <f t="shared" si="21"/>
        <v>23.46</v>
      </c>
      <c r="G134" s="30">
        <f t="shared" si="11"/>
        <v>0.35038363171355502</v>
      </c>
      <c r="H134" s="30">
        <f t="shared" si="12"/>
        <v>0.47314578005115093</v>
      </c>
      <c r="I134" s="13">
        <v>8.2200000000000006</v>
      </c>
      <c r="J134" s="13">
        <v>2.88</v>
      </c>
      <c r="K134" s="13">
        <v>12.36</v>
      </c>
      <c r="L134" s="13">
        <v>1</v>
      </c>
      <c r="M134" s="13">
        <v>24.46</v>
      </c>
      <c r="N134" s="15">
        <v>-30542.777999999998</v>
      </c>
      <c r="O134" s="15">
        <v>189927.05</v>
      </c>
      <c r="P134" s="15">
        <v>15915.168</v>
      </c>
      <c r="Q134" s="15">
        <v>36899.735999999997</v>
      </c>
      <c r="R134" s="15">
        <v>226826.78599999999</v>
      </c>
      <c r="S134" s="15">
        <v>196284.008</v>
      </c>
      <c r="T134" s="15">
        <f t="shared" si="13"/>
        <v>2853.1671194968553</v>
      </c>
      <c r="U134" s="15">
        <f t="shared" si="14"/>
        <v>2652.9763270440249</v>
      </c>
      <c r="V134" s="15">
        <f t="shared" si="15"/>
        <v>2268.7904402515724</v>
      </c>
      <c r="W134" s="15">
        <f t="shared" si="16"/>
        <v>2389.0194968553456</v>
      </c>
      <c r="X134" s="15">
        <f t="shared" si="17"/>
        <v>241.17966609491134</v>
      </c>
      <c r="Y134" s="31">
        <f t="shared" si="18"/>
        <v>206.25367638650658</v>
      </c>
    </row>
    <row r="135" spans="1:25" outlineLevel="2">
      <c r="A135" s="32" t="s">
        <v>258</v>
      </c>
      <c r="B135" t="s">
        <v>257</v>
      </c>
      <c r="C135" t="s">
        <v>172</v>
      </c>
      <c r="D135">
        <v>78</v>
      </c>
      <c r="E135" s="8">
        <v>80.25</v>
      </c>
      <c r="F135" s="8">
        <f t="shared" si="21"/>
        <v>23.849999999999998</v>
      </c>
      <c r="G135" s="33">
        <f t="shared" si="11"/>
        <v>0.30188679245283023</v>
      </c>
      <c r="H135" s="33">
        <f t="shared" si="12"/>
        <v>0.62767295597484274</v>
      </c>
      <c r="I135" s="8">
        <v>7.2</v>
      </c>
      <c r="J135" s="8">
        <v>7.77</v>
      </c>
      <c r="K135" s="8">
        <v>8.8800000000000008</v>
      </c>
      <c r="L135" s="8">
        <v>0</v>
      </c>
      <c r="M135" s="8">
        <v>23.85</v>
      </c>
      <c r="N135" s="6">
        <v>-22563.71</v>
      </c>
      <c r="O135" s="6">
        <v>205580.25</v>
      </c>
      <c r="P135" s="6">
        <v>23550.952000000001</v>
      </c>
      <c r="Q135" s="6">
        <v>47051.29</v>
      </c>
      <c r="R135" s="6">
        <v>252631.54</v>
      </c>
      <c r="S135" s="6">
        <v>230067.83</v>
      </c>
      <c r="T135" s="6">
        <f t="shared" si="13"/>
        <v>3148.056573208723</v>
      </c>
      <c r="U135" s="6">
        <f t="shared" si="14"/>
        <v>2854.5867663551403</v>
      </c>
      <c r="V135" s="6">
        <f t="shared" si="15"/>
        <v>2573.4190404984424</v>
      </c>
      <c r="W135" s="6">
        <f t="shared" si="16"/>
        <v>2561.7476635514017</v>
      </c>
      <c r="X135" s="6">
        <f t="shared" si="17"/>
        <v>259.50788785046728</v>
      </c>
      <c r="Y135" s="34">
        <f t="shared" si="18"/>
        <v>233.94718549985839</v>
      </c>
    </row>
    <row r="136" spans="1:25" outlineLevel="2">
      <c r="A136" s="29" t="s">
        <v>258</v>
      </c>
      <c r="B136" s="12" t="s">
        <v>265</v>
      </c>
      <c r="C136" s="12" t="s">
        <v>94</v>
      </c>
      <c r="D136" s="12">
        <v>81</v>
      </c>
      <c r="E136" s="13">
        <v>80.875</v>
      </c>
      <c r="F136" s="13">
        <f t="shared" si="21"/>
        <v>32.050000000000004</v>
      </c>
      <c r="G136" s="30">
        <f t="shared" si="11"/>
        <v>0.3117004680187207</v>
      </c>
      <c r="H136" s="30">
        <f t="shared" si="12"/>
        <v>0.45522620904836186</v>
      </c>
      <c r="I136" s="13">
        <v>9.99</v>
      </c>
      <c r="J136" s="13">
        <v>4.5999999999999996</v>
      </c>
      <c r="K136" s="13">
        <v>17.46</v>
      </c>
      <c r="L136" s="13">
        <v>1</v>
      </c>
      <c r="M136" s="13">
        <v>33.049999999999997</v>
      </c>
      <c r="N136" s="15">
        <v>-31448.852999999999</v>
      </c>
      <c r="O136" s="15">
        <v>236827.571</v>
      </c>
      <c r="P136" s="15">
        <v>16353.516</v>
      </c>
      <c r="Q136" s="15">
        <v>37834.536</v>
      </c>
      <c r="R136" s="15">
        <v>274662.10700000002</v>
      </c>
      <c r="S136" s="15">
        <v>243213.25399999999</v>
      </c>
      <c r="T136" s="15">
        <f t="shared" si="13"/>
        <v>3396.1311530139105</v>
      </c>
      <c r="U136" s="15">
        <f t="shared" si="14"/>
        <v>3193.9238454404949</v>
      </c>
      <c r="V136" s="15">
        <f t="shared" si="15"/>
        <v>2805.0663122102005</v>
      </c>
      <c r="W136" s="15">
        <f t="shared" si="16"/>
        <v>2928.3161792890264</v>
      </c>
      <c r="X136" s="15">
        <f t="shared" si="17"/>
        <v>290.35671322186317</v>
      </c>
      <c r="Y136" s="31">
        <f t="shared" si="18"/>
        <v>255.00602838274551</v>
      </c>
    </row>
    <row r="137" spans="1:25" outlineLevel="2">
      <c r="A137" s="32" t="s">
        <v>258</v>
      </c>
      <c r="B137" t="s">
        <v>288</v>
      </c>
      <c r="C137" t="s">
        <v>119</v>
      </c>
      <c r="D137">
        <v>82</v>
      </c>
      <c r="E137" s="8">
        <v>80.875</v>
      </c>
      <c r="F137" s="8">
        <f t="shared" si="21"/>
        <v>22.39</v>
      </c>
      <c r="G137" s="33">
        <f t="shared" ref="G137:G200" si="22">+I137/F137</f>
        <v>0.49843680214381419</v>
      </c>
      <c r="H137" s="33">
        <f t="shared" ref="H137:H200" si="23">+(I137+J137)/F137</f>
        <v>0.72979008485931218</v>
      </c>
      <c r="I137" s="8">
        <v>11.16</v>
      </c>
      <c r="J137" s="8">
        <v>5.18</v>
      </c>
      <c r="K137" s="8">
        <v>6.05</v>
      </c>
      <c r="L137" s="8">
        <v>3.23</v>
      </c>
      <c r="M137" s="8">
        <v>25.62</v>
      </c>
      <c r="N137" s="6">
        <v>-46435.167000000001</v>
      </c>
      <c r="O137" s="6">
        <v>195804.88699999999</v>
      </c>
      <c r="P137" s="6">
        <v>21378.365000000002</v>
      </c>
      <c r="Q137" s="6">
        <v>41797.131999999998</v>
      </c>
      <c r="R137" s="6">
        <v>237602.019</v>
      </c>
      <c r="S137" s="6">
        <v>191166.85200000001</v>
      </c>
      <c r="T137" s="6">
        <f t="shared" ref="T137:T200" si="24">+R137/E137</f>
        <v>2937.8920432766613</v>
      </c>
      <c r="U137" s="6">
        <f t="shared" ref="U137:U200" si="25">+(R137-P137)/E137</f>
        <v>2673.5536816074191</v>
      </c>
      <c r="V137" s="6">
        <f t="shared" ref="V137:V200" si="26">+(S137-P137)/E137</f>
        <v>2099.3939659969092</v>
      </c>
      <c r="W137" s="6">
        <f t="shared" ref="W137:W200" si="27">+O137/E137</f>
        <v>2421.080519319938</v>
      </c>
      <c r="X137" s="6">
        <f t="shared" ref="X137:X200" si="28">+U137/$X$1</f>
        <v>243.05033469158354</v>
      </c>
      <c r="Y137" s="34">
        <f t="shared" ref="Y137:Y200" si="29">+V137/$X$1</f>
        <v>190.85399690880993</v>
      </c>
    </row>
    <row r="138" spans="1:25" outlineLevel="2">
      <c r="A138" s="29" t="s">
        <v>258</v>
      </c>
      <c r="B138" s="12" t="s">
        <v>257</v>
      </c>
      <c r="C138" s="12" t="s">
        <v>161</v>
      </c>
      <c r="D138" s="12">
        <v>78</v>
      </c>
      <c r="E138" s="13">
        <v>81.125</v>
      </c>
      <c r="F138" s="13">
        <f t="shared" si="21"/>
        <v>30.900000000000002</v>
      </c>
      <c r="G138" s="30">
        <f t="shared" si="22"/>
        <v>0.1941747572815534</v>
      </c>
      <c r="H138" s="30">
        <f t="shared" si="23"/>
        <v>0.27443365695792882</v>
      </c>
      <c r="I138" s="13">
        <v>6</v>
      </c>
      <c r="J138" s="13">
        <v>2.48</v>
      </c>
      <c r="K138" s="13">
        <v>22.42</v>
      </c>
      <c r="L138" s="13">
        <v>2</v>
      </c>
      <c r="M138" s="13">
        <v>32.9</v>
      </c>
      <c r="N138" s="15">
        <v>-23036.23</v>
      </c>
      <c r="O138" s="15">
        <v>275804.72499999998</v>
      </c>
      <c r="P138" s="15">
        <v>32410.767</v>
      </c>
      <c r="Q138" s="15">
        <v>54988.534</v>
      </c>
      <c r="R138" s="15">
        <v>330793.25900000002</v>
      </c>
      <c r="S138" s="15">
        <v>307757.02899999998</v>
      </c>
      <c r="T138" s="15">
        <f t="shared" si="24"/>
        <v>4077.5748412942989</v>
      </c>
      <c r="U138" s="15">
        <f t="shared" si="25"/>
        <v>3678.0584530046231</v>
      </c>
      <c r="V138" s="15">
        <f t="shared" si="26"/>
        <v>3394.098761171032</v>
      </c>
      <c r="W138" s="15">
        <f t="shared" si="27"/>
        <v>3399.7500770416023</v>
      </c>
      <c r="X138" s="15">
        <f t="shared" si="28"/>
        <v>334.36895027314756</v>
      </c>
      <c r="Y138" s="31">
        <f t="shared" si="29"/>
        <v>308.55443283373017</v>
      </c>
    </row>
    <row r="139" spans="1:25" outlineLevel="2">
      <c r="A139" s="32" t="s">
        <v>258</v>
      </c>
      <c r="B139" t="s">
        <v>261</v>
      </c>
      <c r="C139" t="s">
        <v>36</v>
      </c>
      <c r="D139">
        <v>79</v>
      </c>
      <c r="E139" s="8">
        <v>81.25</v>
      </c>
      <c r="F139" s="8">
        <f t="shared" si="21"/>
        <v>30.25</v>
      </c>
      <c r="G139" s="33">
        <f t="shared" si="22"/>
        <v>0.33256198347107441</v>
      </c>
      <c r="H139" s="33">
        <f t="shared" si="23"/>
        <v>0.51272727272727281</v>
      </c>
      <c r="I139" s="8">
        <v>10.06</v>
      </c>
      <c r="J139" s="8">
        <v>5.45</v>
      </c>
      <c r="K139" s="8">
        <v>14.74</v>
      </c>
      <c r="L139" s="8">
        <v>1.97</v>
      </c>
      <c r="M139" s="8">
        <v>32.22</v>
      </c>
      <c r="N139" s="6">
        <v>-33055.53</v>
      </c>
      <c r="O139" s="6">
        <v>237802.495</v>
      </c>
      <c r="P139" s="6">
        <v>19537.344000000001</v>
      </c>
      <c r="Q139" s="6">
        <v>44320.754000000001</v>
      </c>
      <c r="R139" s="6">
        <v>282123.24900000001</v>
      </c>
      <c r="S139" s="6">
        <v>249067.71900000001</v>
      </c>
      <c r="T139" s="6">
        <f t="shared" si="24"/>
        <v>3472.2861415384618</v>
      </c>
      <c r="U139" s="6">
        <f t="shared" si="25"/>
        <v>3231.8265230769234</v>
      </c>
      <c r="V139" s="6">
        <f t="shared" si="26"/>
        <v>2824.9892307692307</v>
      </c>
      <c r="W139" s="6">
        <f t="shared" si="27"/>
        <v>2926.7999384615382</v>
      </c>
      <c r="X139" s="6">
        <f t="shared" si="28"/>
        <v>293.80241118881122</v>
      </c>
      <c r="Y139" s="34">
        <f t="shared" si="29"/>
        <v>256.81720279720281</v>
      </c>
    </row>
    <row r="140" spans="1:25" outlineLevel="2">
      <c r="A140" s="29" t="s">
        <v>258</v>
      </c>
      <c r="B140" s="12" t="s">
        <v>261</v>
      </c>
      <c r="C140" s="12" t="s">
        <v>67</v>
      </c>
      <c r="D140" s="12">
        <v>83</v>
      </c>
      <c r="E140" s="13">
        <v>81.375</v>
      </c>
      <c r="F140" s="13">
        <f t="shared" si="21"/>
        <v>27.25</v>
      </c>
      <c r="G140" s="30">
        <f t="shared" si="22"/>
        <v>0.34862385321100919</v>
      </c>
      <c r="H140" s="30">
        <f t="shared" si="23"/>
        <v>0.41724770642201836</v>
      </c>
      <c r="I140" s="13">
        <v>9.5</v>
      </c>
      <c r="J140" s="13">
        <v>1.87</v>
      </c>
      <c r="K140" s="13">
        <v>15.88</v>
      </c>
      <c r="L140" s="13">
        <v>1.97</v>
      </c>
      <c r="M140" s="13">
        <v>29.22</v>
      </c>
      <c r="N140" s="15">
        <v>-32417.772000000001</v>
      </c>
      <c r="O140" s="15">
        <v>264637.96399999998</v>
      </c>
      <c r="P140" s="15">
        <v>24556.536</v>
      </c>
      <c r="Q140" s="15">
        <v>54870.404000000002</v>
      </c>
      <c r="R140" s="15">
        <v>319508.36800000002</v>
      </c>
      <c r="S140" s="15">
        <v>287090.59600000002</v>
      </c>
      <c r="T140" s="15">
        <f t="shared" si="24"/>
        <v>3926.3701136712752</v>
      </c>
      <c r="U140" s="15">
        <f t="shared" si="25"/>
        <v>3624.6000860215054</v>
      </c>
      <c r="V140" s="15">
        <f t="shared" si="26"/>
        <v>3226.2250076804917</v>
      </c>
      <c r="W140" s="15">
        <f t="shared" si="27"/>
        <v>3252.0794347158217</v>
      </c>
      <c r="X140" s="15">
        <f t="shared" si="28"/>
        <v>329.50909872922779</v>
      </c>
      <c r="Y140" s="31">
        <f t="shared" si="29"/>
        <v>293.29318251640831</v>
      </c>
    </row>
    <row r="141" spans="1:25" outlineLevel="2">
      <c r="A141" s="32" t="s">
        <v>258</v>
      </c>
      <c r="B141" t="s">
        <v>257</v>
      </c>
      <c r="C141" t="s">
        <v>30</v>
      </c>
      <c r="D141">
        <v>81</v>
      </c>
      <c r="E141" s="8">
        <v>83.875</v>
      </c>
      <c r="F141" s="8">
        <f t="shared" ref="F141:F156" si="30">+K141+J141+I141</f>
        <v>22.65</v>
      </c>
      <c r="G141" s="33">
        <f t="shared" si="22"/>
        <v>0.19205298013245034</v>
      </c>
      <c r="H141" s="33">
        <f t="shared" si="23"/>
        <v>0.71302428256070638</v>
      </c>
      <c r="I141" s="8">
        <v>4.3499999999999996</v>
      </c>
      <c r="J141" s="8">
        <v>11.8</v>
      </c>
      <c r="K141" s="8">
        <v>6.5</v>
      </c>
      <c r="L141" s="8">
        <v>0</v>
      </c>
      <c r="M141" s="8">
        <v>22.59</v>
      </c>
      <c r="N141" s="6">
        <v>-23739.874</v>
      </c>
      <c r="O141" s="6">
        <v>213897.554</v>
      </c>
      <c r="P141" s="6">
        <v>31598.31</v>
      </c>
      <c r="Q141" s="6">
        <v>63572.194000000003</v>
      </c>
      <c r="R141" s="6">
        <v>277469.74800000002</v>
      </c>
      <c r="S141" s="6">
        <v>253729.87400000001</v>
      </c>
      <c r="T141" s="6">
        <f t="shared" si="24"/>
        <v>3308.1341043219077</v>
      </c>
      <c r="U141" s="6">
        <f t="shared" si="25"/>
        <v>2931.4031356184801</v>
      </c>
      <c r="V141" s="6">
        <f t="shared" si="26"/>
        <v>2648.3643994038748</v>
      </c>
      <c r="W141" s="6">
        <f t="shared" si="27"/>
        <v>2550.1943845007454</v>
      </c>
      <c r="X141" s="6">
        <f t="shared" si="28"/>
        <v>266.49119414713454</v>
      </c>
      <c r="Y141" s="34">
        <f t="shared" si="29"/>
        <v>240.7603999458068</v>
      </c>
    </row>
    <row r="142" spans="1:25" outlineLevel="2">
      <c r="A142" s="29" t="s">
        <v>258</v>
      </c>
      <c r="B142" s="12" t="s">
        <v>268</v>
      </c>
      <c r="C142" s="12" t="s">
        <v>151</v>
      </c>
      <c r="D142" s="12">
        <v>87</v>
      </c>
      <c r="E142" s="13">
        <v>84.75</v>
      </c>
      <c r="F142" s="13">
        <f t="shared" si="30"/>
        <v>23.740000000000002</v>
      </c>
      <c r="G142" s="30">
        <f t="shared" si="22"/>
        <v>0.13058129738837404</v>
      </c>
      <c r="H142" s="30">
        <f t="shared" si="23"/>
        <v>0.23420387531592249</v>
      </c>
      <c r="I142" s="13">
        <v>3.1</v>
      </c>
      <c r="J142" s="13">
        <v>2.46</v>
      </c>
      <c r="K142" s="13">
        <v>18.18</v>
      </c>
      <c r="L142" s="13">
        <v>2</v>
      </c>
      <c r="M142" s="13">
        <v>25.74</v>
      </c>
      <c r="N142" s="15">
        <v>-35326.673000000003</v>
      </c>
      <c r="O142" s="15">
        <v>192062.30499999999</v>
      </c>
      <c r="P142" s="15">
        <v>30840.794999999998</v>
      </c>
      <c r="Q142" s="15">
        <v>54117.004000000001</v>
      </c>
      <c r="R142" s="15">
        <v>246179.30900000001</v>
      </c>
      <c r="S142" s="15">
        <v>210852.636</v>
      </c>
      <c r="T142" s="15">
        <f t="shared" si="24"/>
        <v>2904.7706076696168</v>
      </c>
      <c r="U142" s="15">
        <f t="shared" si="25"/>
        <v>2540.8674218289088</v>
      </c>
      <c r="V142" s="15">
        <f t="shared" si="26"/>
        <v>2124.0335221238938</v>
      </c>
      <c r="W142" s="15">
        <f t="shared" si="27"/>
        <v>2266.2218879056045</v>
      </c>
      <c r="X142" s="15">
        <f t="shared" si="28"/>
        <v>230.98794743899171</v>
      </c>
      <c r="Y142" s="31">
        <f t="shared" si="29"/>
        <v>193.09395655671761</v>
      </c>
    </row>
    <row r="143" spans="1:25" outlineLevel="2">
      <c r="A143" s="32" t="s">
        <v>258</v>
      </c>
      <c r="B143" t="s">
        <v>274</v>
      </c>
      <c r="C143" t="s">
        <v>192</v>
      </c>
      <c r="D143">
        <v>86</v>
      </c>
      <c r="E143" s="8">
        <v>84.75</v>
      </c>
      <c r="F143" s="8">
        <f t="shared" si="30"/>
        <v>19.170000000000002</v>
      </c>
      <c r="G143" s="33">
        <f t="shared" si="22"/>
        <v>0.19979134063641105</v>
      </c>
      <c r="H143" s="33">
        <f t="shared" si="23"/>
        <v>0.588941053729786</v>
      </c>
      <c r="I143" s="8">
        <v>3.83</v>
      </c>
      <c r="J143" s="8">
        <v>7.46</v>
      </c>
      <c r="K143" s="8">
        <v>7.88</v>
      </c>
      <c r="L143" s="8">
        <v>3.9</v>
      </c>
      <c r="M143" s="8">
        <v>23.07</v>
      </c>
      <c r="N143" s="6">
        <v>-47729.597999999998</v>
      </c>
      <c r="O143" s="6">
        <v>198934.77</v>
      </c>
      <c r="P143" s="6">
        <v>40299.995999999999</v>
      </c>
      <c r="Q143" s="6">
        <v>60360.622000000003</v>
      </c>
      <c r="R143" s="6">
        <v>259295.39199999999</v>
      </c>
      <c r="S143" s="6">
        <v>211565.79399999999</v>
      </c>
      <c r="T143" s="6">
        <f t="shared" si="24"/>
        <v>3059.5326489675517</v>
      </c>
      <c r="U143" s="6">
        <f t="shared" si="25"/>
        <v>2584.0164719764011</v>
      </c>
      <c r="V143" s="6">
        <f t="shared" si="26"/>
        <v>2020.8353746312685</v>
      </c>
      <c r="W143" s="6">
        <f t="shared" si="27"/>
        <v>2347.312920353982</v>
      </c>
      <c r="X143" s="6">
        <f t="shared" si="28"/>
        <v>234.91058836149102</v>
      </c>
      <c r="Y143" s="34">
        <f t="shared" si="29"/>
        <v>183.71230678466077</v>
      </c>
    </row>
    <row r="144" spans="1:25" outlineLevel="2">
      <c r="A144" s="29" t="s">
        <v>258</v>
      </c>
      <c r="B144" s="12" t="s">
        <v>267</v>
      </c>
      <c r="C144" s="12" t="s">
        <v>111</v>
      </c>
      <c r="D144" s="12">
        <v>84</v>
      </c>
      <c r="E144" s="13">
        <v>85.875</v>
      </c>
      <c r="F144" s="13">
        <f t="shared" si="30"/>
        <v>22.54</v>
      </c>
      <c r="G144" s="30">
        <f t="shared" si="22"/>
        <v>0.29769299023957407</v>
      </c>
      <c r="H144" s="30">
        <f t="shared" si="23"/>
        <v>0.56255545696539488</v>
      </c>
      <c r="I144" s="13">
        <v>6.71</v>
      </c>
      <c r="J144" s="13">
        <v>5.97</v>
      </c>
      <c r="K144" s="13">
        <v>9.86</v>
      </c>
      <c r="L144" s="13">
        <v>1.75</v>
      </c>
      <c r="M144" s="13">
        <v>24.29</v>
      </c>
      <c r="N144" s="15">
        <v>-35376.307999999997</v>
      </c>
      <c r="O144" s="15">
        <v>183563.905</v>
      </c>
      <c r="P144" s="15">
        <v>16791.504000000001</v>
      </c>
      <c r="Q144" s="15">
        <v>45115.372000000003</v>
      </c>
      <c r="R144" s="15">
        <v>228679.277</v>
      </c>
      <c r="S144" s="15">
        <v>193302.96900000001</v>
      </c>
      <c r="T144" s="15">
        <f t="shared" si="24"/>
        <v>2662.9319010189229</v>
      </c>
      <c r="U144" s="15">
        <f t="shared" si="25"/>
        <v>2467.3976477438136</v>
      </c>
      <c r="V144" s="15">
        <f t="shared" si="26"/>
        <v>2055.4464628820965</v>
      </c>
      <c r="W144" s="15">
        <f t="shared" si="27"/>
        <v>2137.5709461426491</v>
      </c>
      <c r="X144" s="15">
        <f t="shared" si="28"/>
        <v>224.30887706761942</v>
      </c>
      <c r="Y144" s="31">
        <f t="shared" si="29"/>
        <v>186.85876935291788</v>
      </c>
    </row>
    <row r="145" spans="1:25" outlineLevel="2">
      <c r="A145" s="32" t="s">
        <v>258</v>
      </c>
      <c r="B145" t="s">
        <v>257</v>
      </c>
      <c r="C145" t="s">
        <v>177</v>
      </c>
      <c r="D145">
        <v>83</v>
      </c>
      <c r="E145" s="8">
        <v>86.25</v>
      </c>
      <c r="F145" s="8">
        <f t="shared" si="30"/>
        <v>22.1</v>
      </c>
      <c r="G145" s="33">
        <f t="shared" si="22"/>
        <v>0.42533936651583709</v>
      </c>
      <c r="H145" s="33">
        <f t="shared" si="23"/>
        <v>0.57013574660633481</v>
      </c>
      <c r="I145" s="8">
        <v>9.4</v>
      </c>
      <c r="J145" s="8">
        <v>3.2</v>
      </c>
      <c r="K145" s="8">
        <v>9.5</v>
      </c>
      <c r="L145" s="8">
        <v>0</v>
      </c>
      <c r="M145" s="8">
        <v>21.6</v>
      </c>
      <c r="N145" s="6">
        <v>-20673.123</v>
      </c>
      <c r="O145" s="6">
        <v>184320.96</v>
      </c>
      <c r="P145" s="6">
        <v>23730.75</v>
      </c>
      <c r="Q145" s="6">
        <v>53649.398000000001</v>
      </c>
      <c r="R145" s="6">
        <v>237970.35800000001</v>
      </c>
      <c r="S145" s="6">
        <v>217297.23499999999</v>
      </c>
      <c r="T145" s="6">
        <f t="shared" si="24"/>
        <v>2759.0766144927538</v>
      </c>
      <c r="U145" s="6">
        <f t="shared" si="25"/>
        <v>2483.9374840579712</v>
      </c>
      <c r="V145" s="6">
        <f t="shared" si="26"/>
        <v>2244.2491014492753</v>
      </c>
      <c r="W145" s="6">
        <f t="shared" si="27"/>
        <v>2137.054608695652</v>
      </c>
      <c r="X145" s="6">
        <f t="shared" si="28"/>
        <v>225.81249855072465</v>
      </c>
      <c r="Y145" s="34">
        <f t="shared" si="29"/>
        <v>204.02264558629776</v>
      </c>
    </row>
    <row r="146" spans="1:25" outlineLevel="2">
      <c r="A146" s="29" t="s">
        <v>258</v>
      </c>
      <c r="B146" s="12" t="s">
        <v>267</v>
      </c>
      <c r="C146" s="12" t="s">
        <v>80</v>
      </c>
      <c r="D146" s="12">
        <v>84</v>
      </c>
      <c r="E146" s="13">
        <v>86.25</v>
      </c>
      <c r="F146" s="13">
        <f t="shared" si="30"/>
        <v>24.73</v>
      </c>
      <c r="G146" s="30">
        <f t="shared" si="22"/>
        <v>0.31055398301657905</v>
      </c>
      <c r="H146" s="30">
        <f t="shared" si="23"/>
        <v>0.33885968459361093</v>
      </c>
      <c r="I146" s="13">
        <v>7.68</v>
      </c>
      <c r="J146" s="13">
        <v>0.7</v>
      </c>
      <c r="K146" s="13">
        <v>16.350000000000001</v>
      </c>
      <c r="L146" s="13">
        <v>2.0299999999999998</v>
      </c>
      <c r="M146" s="13">
        <v>26.76</v>
      </c>
      <c r="N146" s="15">
        <v>-33588.749000000003</v>
      </c>
      <c r="O146" s="15">
        <v>237018.53599999999</v>
      </c>
      <c r="P146" s="15">
        <v>15409.044</v>
      </c>
      <c r="Q146" s="15">
        <v>47587.983999999997</v>
      </c>
      <c r="R146" s="15">
        <v>284606.52</v>
      </c>
      <c r="S146" s="15">
        <v>251017.77100000001</v>
      </c>
      <c r="T146" s="15">
        <f t="shared" si="24"/>
        <v>3299.7857391304351</v>
      </c>
      <c r="U146" s="15">
        <f t="shared" si="25"/>
        <v>3121.1301565217395</v>
      </c>
      <c r="V146" s="15">
        <f t="shared" si="26"/>
        <v>2731.6953855072466</v>
      </c>
      <c r="W146" s="15">
        <f t="shared" si="27"/>
        <v>2748.0409971014492</v>
      </c>
      <c r="X146" s="15">
        <f t="shared" si="28"/>
        <v>283.73910513833994</v>
      </c>
      <c r="Y146" s="31">
        <f t="shared" si="29"/>
        <v>248.33594413702241</v>
      </c>
    </row>
    <row r="147" spans="1:25" outlineLevel="2">
      <c r="A147" s="32" t="s">
        <v>258</v>
      </c>
      <c r="B147" t="s">
        <v>299</v>
      </c>
      <c r="C147" t="s">
        <v>157</v>
      </c>
      <c r="D147">
        <v>86</v>
      </c>
      <c r="E147" s="8">
        <v>86.375</v>
      </c>
      <c r="F147" s="8">
        <f t="shared" si="30"/>
        <v>20.6</v>
      </c>
      <c r="G147" s="33">
        <f t="shared" si="22"/>
        <v>0.28398058252427183</v>
      </c>
      <c r="H147" s="33">
        <f t="shared" si="23"/>
        <v>0.41747572815533979</v>
      </c>
      <c r="I147" s="8">
        <v>5.85</v>
      </c>
      <c r="J147" s="8">
        <v>2.75</v>
      </c>
      <c r="K147" s="8">
        <v>12</v>
      </c>
      <c r="L147" s="8">
        <v>1.75</v>
      </c>
      <c r="M147" s="8">
        <v>22.35</v>
      </c>
      <c r="N147" s="6">
        <v>-31542.931</v>
      </c>
      <c r="O147" s="6">
        <v>226015.59099999999</v>
      </c>
      <c r="P147" s="6">
        <v>53337.696000000004</v>
      </c>
      <c r="Q147" s="6">
        <v>87292.84</v>
      </c>
      <c r="R147" s="6">
        <v>313308.43099999998</v>
      </c>
      <c r="S147" s="6">
        <v>281765.5</v>
      </c>
      <c r="T147" s="6">
        <f t="shared" si="24"/>
        <v>3627.3045557163528</v>
      </c>
      <c r="U147" s="6">
        <f t="shared" si="25"/>
        <v>3009.7914327062226</v>
      </c>
      <c r="V147" s="6">
        <f t="shared" si="26"/>
        <v>2644.6055455861069</v>
      </c>
      <c r="W147" s="6">
        <f t="shared" si="27"/>
        <v>2616.6783328509405</v>
      </c>
      <c r="X147" s="6">
        <f t="shared" si="28"/>
        <v>273.61740297329294</v>
      </c>
      <c r="Y147" s="34">
        <f t="shared" si="29"/>
        <v>240.41868596237336</v>
      </c>
    </row>
    <row r="148" spans="1:25" outlineLevel="2">
      <c r="A148" s="29" t="s">
        <v>258</v>
      </c>
      <c r="B148" s="12" t="s">
        <v>257</v>
      </c>
      <c r="C148" s="12" t="s">
        <v>148</v>
      </c>
      <c r="D148" s="12">
        <v>83</v>
      </c>
      <c r="E148" s="13">
        <v>86.625</v>
      </c>
      <c r="F148" s="13">
        <f t="shared" si="30"/>
        <v>27.799999999999997</v>
      </c>
      <c r="G148" s="30">
        <f t="shared" si="22"/>
        <v>0.2669064748201439</v>
      </c>
      <c r="H148" s="30">
        <f t="shared" si="23"/>
        <v>0.45683453237410077</v>
      </c>
      <c r="I148" s="13">
        <v>7.42</v>
      </c>
      <c r="J148" s="13">
        <v>5.28</v>
      </c>
      <c r="K148" s="13">
        <v>15.1</v>
      </c>
      <c r="L148" s="13">
        <v>2</v>
      </c>
      <c r="M148" s="13">
        <v>29.8</v>
      </c>
      <c r="N148" s="15">
        <v>-24157.704000000002</v>
      </c>
      <c r="O148" s="15">
        <v>231894.71900000001</v>
      </c>
      <c r="P148" s="15">
        <v>19180.592000000001</v>
      </c>
      <c r="Q148" s="15">
        <v>39578.160000000003</v>
      </c>
      <c r="R148" s="15">
        <v>271472.87900000002</v>
      </c>
      <c r="S148" s="15">
        <v>247315.17499999999</v>
      </c>
      <c r="T148" s="15">
        <f t="shared" si="24"/>
        <v>3133.8860490620491</v>
      </c>
      <c r="U148" s="15">
        <f t="shared" si="25"/>
        <v>2912.4650735930736</v>
      </c>
      <c r="V148" s="15">
        <f t="shared" si="26"/>
        <v>2633.5882597402597</v>
      </c>
      <c r="W148" s="15">
        <f t="shared" si="27"/>
        <v>2676.9953131313132</v>
      </c>
      <c r="X148" s="15">
        <f t="shared" si="28"/>
        <v>264.7695521448249</v>
      </c>
      <c r="Y148" s="31">
        <f t="shared" si="29"/>
        <v>239.4171145218418</v>
      </c>
    </row>
    <row r="149" spans="1:25" outlineLevel="2">
      <c r="A149" s="32" t="s">
        <v>258</v>
      </c>
      <c r="B149" t="s">
        <v>257</v>
      </c>
      <c r="C149" t="s">
        <v>93</v>
      </c>
      <c r="D149">
        <v>83</v>
      </c>
      <c r="E149" s="8">
        <v>86.75</v>
      </c>
      <c r="F149" s="8">
        <f t="shared" si="30"/>
        <v>23.33</v>
      </c>
      <c r="G149" s="33">
        <f t="shared" si="22"/>
        <v>0.27861123017573941</v>
      </c>
      <c r="H149" s="33">
        <f t="shared" si="23"/>
        <v>0.64209172738962716</v>
      </c>
      <c r="I149" s="8">
        <v>6.5</v>
      </c>
      <c r="J149" s="8">
        <v>8.48</v>
      </c>
      <c r="K149" s="8">
        <v>8.35</v>
      </c>
      <c r="L149" s="8">
        <v>1</v>
      </c>
      <c r="M149" s="8">
        <v>23.83</v>
      </c>
      <c r="N149" s="6">
        <v>-24440.142</v>
      </c>
      <c r="O149" s="6">
        <v>218343.717</v>
      </c>
      <c r="P149" s="6">
        <v>18890.824000000001</v>
      </c>
      <c r="Q149" s="6">
        <v>38512</v>
      </c>
      <c r="R149" s="6">
        <v>256855.717</v>
      </c>
      <c r="S149" s="6">
        <v>232415.57500000001</v>
      </c>
      <c r="T149" s="6">
        <f t="shared" si="24"/>
        <v>2960.8728184438041</v>
      </c>
      <c r="U149" s="6">
        <f t="shared" si="25"/>
        <v>2743.111158501441</v>
      </c>
      <c r="V149" s="6">
        <f t="shared" si="26"/>
        <v>2461.380414985591</v>
      </c>
      <c r="W149" s="6">
        <f t="shared" si="27"/>
        <v>2516.9304553314123</v>
      </c>
      <c r="X149" s="6">
        <f t="shared" si="28"/>
        <v>249.37374168194918</v>
      </c>
      <c r="Y149" s="34">
        <f t="shared" si="29"/>
        <v>223.76185590778098</v>
      </c>
    </row>
    <row r="150" spans="1:25" outlineLevel="2">
      <c r="A150" s="29" t="s">
        <v>258</v>
      </c>
      <c r="B150" s="12" t="s">
        <v>266</v>
      </c>
      <c r="C150" s="12" t="s">
        <v>171</v>
      </c>
      <c r="D150" s="12">
        <v>85</v>
      </c>
      <c r="E150" s="13">
        <v>86.875</v>
      </c>
      <c r="F150" s="13">
        <f t="shared" si="30"/>
        <v>21.849999999999998</v>
      </c>
      <c r="G150" s="30">
        <f t="shared" si="22"/>
        <v>0.13729977116704806</v>
      </c>
      <c r="H150" s="30">
        <f t="shared" si="23"/>
        <v>0.47185354691075515</v>
      </c>
      <c r="I150" s="13">
        <v>3</v>
      </c>
      <c r="J150" s="13">
        <v>7.31</v>
      </c>
      <c r="K150" s="13">
        <v>11.54</v>
      </c>
      <c r="L150" s="13">
        <v>0.75</v>
      </c>
      <c r="M150" s="13">
        <v>22.6</v>
      </c>
      <c r="N150" s="15">
        <v>-27756.623</v>
      </c>
      <c r="O150" s="15">
        <v>190178.94399999999</v>
      </c>
      <c r="P150" s="15">
        <v>20550.3</v>
      </c>
      <c r="Q150" s="15">
        <v>51986.402000000002</v>
      </c>
      <c r="R150" s="15">
        <v>242165.34599999999</v>
      </c>
      <c r="S150" s="15">
        <v>214408.723</v>
      </c>
      <c r="T150" s="15">
        <f t="shared" si="24"/>
        <v>2787.5147741007195</v>
      </c>
      <c r="U150" s="15">
        <f t="shared" si="25"/>
        <v>2550.9645582733815</v>
      </c>
      <c r="V150" s="15">
        <f t="shared" si="26"/>
        <v>2231.4638618705039</v>
      </c>
      <c r="W150" s="15">
        <f t="shared" si="27"/>
        <v>2189.1101467625899</v>
      </c>
      <c r="X150" s="15">
        <f t="shared" si="28"/>
        <v>231.90586893394376</v>
      </c>
      <c r="Y150" s="31">
        <f t="shared" si="29"/>
        <v>202.86035107913673</v>
      </c>
    </row>
    <row r="151" spans="1:25" outlineLevel="2">
      <c r="A151" s="32" t="s">
        <v>258</v>
      </c>
      <c r="B151" t="s">
        <v>265</v>
      </c>
      <c r="C151" t="s">
        <v>116</v>
      </c>
      <c r="D151">
        <v>88</v>
      </c>
      <c r="E151" s="8">
        <v>87.125</v>
      </c>
      <c r="F151" s="8">
        <f t="shared" si="30"/>
        <v>29.38</v>
      </c>
      <c r="G151" s="33">
        <f t="shared" si="22"/>
        <v>0.10211027910142954</v>
      </c>
      <c r="H151" s="33">
        <f t="shared" si="23"/>
        <v>0.23417290673927843</v>
      </c>
      <c r="I151" s="8">
        <v>3</v>
      </c>
      <c r="J151" s="8">
        <v>3.88</v>
      </c>
      <c r="K151" s="8">
        <v>22.5</v>
      </c>
      <c r="L151" s="8">
        <v>0</v>
      </c>
      <c r="M151" s="8">
        <v>29.38</v>
      </c>
      <c r="N151" s="6">
        <v>-31685.464</v>
      </c>
      <c r="O151" s="6">
        <v>203964.32500000001</v>
      </c>
      <c r="P151" s="6">
        <v>27456.815999999999</v>
      </c>
      <c r="Q151" s="6">
        <v>69035.744000000006</v>
      </c>
      <c r="R151" s="6">
        <v>273000.06900000002</v>
      </c>
      <c r="S151" s="6">
        <v>241314.60500000001</v>
      </c>
      <c r="T151" s="6">
        <f t="shared" si="24"/>
        <v>3133.4297733142039</v>
      </c>
      <c r="U151" s="6">
        <f t="shared" si="25"/>
        <v>2818.2869784791969</v>
      </c>
      <c r="V151" s="6">
        <f t="shared" si="26"/>
        <v>2454.608769010043</v>
      </c>
      <c r="W151" s="6">
        <f t="shared" si="27"/>
        <v>2341.0539454806312</v>
      </c>
      <c r="X151" s="6">
        <f t="shared" si="28"/>
        <v>256.20790713447246</v>
      </c>
      <c r="Y151" s="34">
        <f t="shared" si="29"/>
        <v>223.14625172818572</v>
      </c>
    </row>
    <row r="152" spans="1:25" outlineLevel="2">
      <c r="A152" s="29" t="s">
        <v>258</v>
      </c>
      <c r="B152" s="12" t="s">
        <v>288</v>
      </c>
      <c r="C152" s="12" t="s">
        <v>208</v>
      </c>
      <c r="D152" s="12">
        <v>86</v>
      </c>
      <c r="E152" s="13">
        <v>87.375</v>
      </c>
      <c r="F152" s="13">
        <f t="shared" si="30"/>
        <v>25.42</v>
      </c>
      <c r="G152" s="30">
        <f t="shared" si="22"/>
        <v>0.57946498819826908</v>
      </c>
      <c r="H152" s="30">
        <f t="shared" si="23"/>
        <v>0.62981904012588519</v>
      </c>
      <c r="I152" s="13">
        <v>14.73</v>
      </c>
      <c r="J152" s="13">
        <v>1.28</v>
      </c>
      <c r="K152" s="13">
        <v>9.41</v>
      </c>
      <c r="L152" s="13">
        <v>1.82</v>
      </c>
      <c r="M152" s="13">
        <v>27.24</v>
      </c>
      <c r="N152" s="15">
        <v>-43760.841999999997</v>
      </c>
      <c r="O152" s="15">
        <v>252241.75599999999</v>
      </c>
      <c r="P152" s="15">
        <v>14031.165999999999</v>
      </c>
      <c r="Q152" s="15">
        <v>72385.119000000006</v>
      </c>
      <c r="R152" s="15">
        <v>324626.875</v>
      </c>
      <c r="S152" s="15">
        <v>280866.033</v>
      </c>
      <c r="T152" s="15">
        <f t="shared" si="24"/>
        <v>3715.3290414878397</v>
      </c>
      <c r="U152" s="15">
        <f t="shared" si="25"/>
        <v>3554.7434506437767</v>
      </c>
      <c r="V152" s="15">
        <f t="shared" si="26"/>
        <v>3053.9040572246063</v>
      </c>
      <c r="W152" s="15">
        <f t="shared" si="27"/>
        <v>2886.8870500715307</v>
      </c>
      <c r="X152" s="15">
        <f t="shared" si="28"/>
        <v>323.15849551307059</v>
      </c>
      <c r="Y152" s="31">
        <f t="shared" si="29"/>
        <v>277.62764156587332</v>
      </c>
    </row>
    <row r="153" spans="1:25" outlineLevel="2">
      <c r="A153" s="32" t="s">
        <v>258</v>
      </c>
      <c r="B153" t="s">
        <v>264</v>
      </c>
      <c r="C153" t="s">
        <v>20</v>
      </c>
      <c r="D153">
        <v>86</v>
      </c>
      <c r="E153" s="8">
        <v>87.625</v>
      </c>
      <c r="F153" s="8">
        <f t="shared" si="30"/>
        <v>25.69</v>
      </c>
      <c r="G153" s="33">
        <f t="shared" si="22"/>
        <v>0.31140521603736859</v>
      </c>
      <c r="H153" s="33">
        <f t="shared" si="23"/>
        <v>0.42039704165044767</v>
      </c>
      <c r="I153" s="8">
        <v>8</v>
      </c>
      <c r="J153" s="8">
        <v>2.8</v>
      </c>
      <c r="K153" s="8">
        <v>14.89</v>
      </c>
      <c r="L153" s="8">
        <v>2.38</v>
      </c>
      <c r="M153" s="8">
        <v>28.07</v>
      </c>
      <c r="N153" s="6">
        <v>-42635.125999999997</v>
      </c>
      <c r="O153" s="6">
        <v>203585.14300000001</v>
      </c>
      <c r="P153" s="6">
        <v>39700.271999999997</v>
      </c>
      <c r="Q153" s="6">
        <v>74145.759000000005</v>
      </c>
      <c r="R153" s="6">
        <v>277730.902</v>
      </c>
      <c r="S153" s="6">
        <v>235095.77600000001</v>
      </c>
      <c r="T153" s="6">
        <f t="shared" si="24"/>
        <v>3169.5395378031385</v>
      </c>
      <c r="U153" s="6">
        <f t="shared" si="25"/>
        <v>2716.4693865905851</v>
      </c>
      <c r="V153" s="6">
        <f t="shared" si="26"/>
        <v>2229.9058944365192</v>
      </c>
      <c r="W153" s="6">
        <f t="shared" si="27"/>
        <v>2323.3682510699005</v>
      </c>
      <c r="X153" s="6">
        <f t="shared" si="28"/>
        <v>246.95176241732591</v>
      </c>
      <c r="Y153" s="34">
        <f t="shared" si="29"/>
        <v>202.71871767604719</v>
      </c>
    </row>
    <row r="154" spans="1:25" outlineLevel="2">
      <c r="A154" s="29" t="s">
        <v>258</v>
      </c>
      <c r="B154" s="12" t="s">
        <v>267</v>
      </c>
      <c r="C154" s="12" t="s">
        <v>96</v>
      </c>
      <c r="D154" s="12">
        <v>87</v>
      </c>
      <c r="E154" s="13">
        <v>88.875</v>
      </c>
      <c r="F154" s="13">
        <f t="shared" si="30"/>
        <v>25.11</v>
      </c>
      <c r="G154" s="30">
        <f t="shared" si="22"/>
        <v>0.22978892871365988</v>
      </c>
      <c r="H154" s="30">
        <f t="shared" si="23"/>
        <v>0.44763042612504972</v>
      </c>
      <c r="I154" s="13">
        <v>5.77</v>
      </c>
      <c r="J154" s="13">
        <v>5.47</v>
      </c>
      <c r="K154" s="13">
        <v>13.87</v>
      </c>
      <c r="L154" s="13">
        <v>1.66</v>
      </c>
      <c r="M154" s="13">
        <v>26.77</v>
      </c>
      <c r="N154" s="15">
        <v>-34513.894999999997</v>
      </c>
      <c r="O154" s="15">
        <v>220913.095</v>
      </c>
      <c r="P154" s="15">
        <v>11931.468000000001</v>
      </c>
      <c r="Q154" s="15">
        <v>44307.07</v>
      </c>
      <c r="R154" s="15">
        <v>265220.16499999998</v>
      </c>
      <c r="S154" s="15">
        <v>230706.27</v>
      </c>
      <c r="T154" s="15">
        <f t="shared" si="24"/>
        <v>2984.1931364275665</v>
      </c>
      <c r="U154" s="15">
        <f t="shared" si="25"/>
        <v>2849.9431448663854</v>
      </c>
      <c r="V154" s="15">
        <f t="shared" si="26"/>
        <v>2461.6011476793246</v>
      </c>
      <c r="W154" s="15">
        <f t="shared" si="27"/>
        <v>2485.6607032348807</v>
      </c>
      <c r="X154" s="15">
        <f t="shared" si="28"/>
        <v>259.08574044239867</v>
      </c>
      <c r="Y154" s="31">
        <f t="shared" si="29"/>
        <v>223.78192251630225</v>
      </c>
    </row>
    <row r="155" spans="1:25" outlineLevel="2">
      <c r="A155" s="32" t="s">
        <v>258</v>
      </c>
      <c r="B155" t="s">
        <v>307</v>
      </c>
      <c r="C155" t="s">
        <v>166</v>
      </c>
      <c r="D155">
        <v>89</v>
      </c>
      <c r="E155" s="8">
        <v>88.875</v>
      </c>
      <c r="F155" s="8">
        <f t="shared" si="30"/>
        <v>29.39</v>
      </c>
      <c r="G155" s="33">
        <f t="shared" si="22"/>
        <v>0.30622660768969034</v>
      </c>
      <c r="H155" s="33">
        <f t="shared" si="23"/>
        <v>0.49608710445729837</v>
      </c>
      <c r="I155" s="8">
        <v>9</v>
      </c>
      <c r="J155" s="8">
        <v>5.58</v>
      </c>
      <c r="K155" s="8">
        <v>14.81</v>
      </c>
      <c r="L155" s="8">
        <v>1.8</v>
      </c>
      <c r="M155" s="8">
        <v>31.19</v>
      </c>
      <c r="N155" s="6">
        <v>-40020.370999999999</v>
      </c>
      <c r="O155" s="6">
        <v>250547.61300000001</v>
      </c>
      <c r="P155" s="6">
        <v>23245.116000000002</v>
      </c>
      <c r="Q155" s="6">
        <v>80205.524999999994</v>
      </c>
      <c r="R155" s="6">
        <v>330753.13799999998</v>
      </c>
      <c r="S155" s="6">
        <v>290732.76699999999</v>
      </c>
      <c r="T155" s="6">
        <f t="shared" si="24"/>
        <v>3721.5542953586496</v>
      </c>
      <c r="U155" s="6">
        <f t="shared" si="25"/>
        <v>3460.0058734177214</v>
      </c>
      <c r="V155" s="6">
        <f t="shared" si="26"/>
        <v>3009.7063403656821</v>
      </c>
      <c r="W155" s="6">
        <f t="shared" si="27"/>
        <v>2819.1011308016878</v>
      </c>
      <c r="X155" s="6">
        <f t="shared" si="28"/>
        <v>314.54598849252011</v>
      </c>
      <c r="Y155" s="34">
        <f t="shared" si="29"/>
        <v>273.60966730597107</v>
      </c>
    </row>
    <row r="156" spans="1:25" outlineLevel="2">
      <c r="A156" s="29" t="s">
        <v>258</v>
      </c>
      <c r="B156" s="12" t="s">
        <v>265</v>
      </c>
      <c r="C156" s="12" t="s">
        <v>103</v>
      </c>
      <c r="D156" s="12">
        <v>88</v>
      </c>
      <c r="E156" s="13">
        <v>90.125</v>
      </c>
      <c r="F156" s="13">
        <f t="shared" si="30"/>
        <v>28.47</v>
      </c>
      <c r="G156" s="30">
        <f t="shared" si="22"/>
        <v>0.30417983842641377</v>
      </c>
      <c r="H156" s="30">
        <f t="shared" si="23"/>
        <v>0.38883034773445735</v>
      </c>
      <c r="I156" s="13">
        <v>8.66</v>
      </c>
      <c r="J156" s="13">
        <v>2.41</v>
      </c>
      <c r="K156" s="13">
        <v>17.399999999999999</v>
      </c>
      <c r="L156" s="13">
        <v>1</v>
      </c>
      <c r="M156" s="13">
        <v>29.47</v>
      </c>
      <c r="N156" s="15">
        <v>-34998.315000000002</v>
      </c>
      <c r="O156" s="15">
        <v>230382.58799999999</v>
      </c>
      <c r="P156" s="15">
        <v>19044.671999999999</v>
      </c>
      <c r="Q156" s="15">
        <v>43291.781000000003</v>
      </c>
      <c r="R156" s="15">
        <v>273674.36900000001</v>
      </c>
      <c r="S156" s="15">
        <v>238676.054</v>
      </c>
      <c r="T156" s="15">
        <f t="shared" si="24"/>
        <v>3036.6088099861304</v>
      </c>
      <c r="U156" s="15">
        <f t="shared" si="25"/>
        <v>2825.2948349514563</v>
      </c>
      <c r="V156" s="15">
        <f t="shared" si="26"/>
        <v>2436.9640166435506</v>
      </c>
      <c r="W156" s="15">
        <f t="shared" si="27"/>
        <v>2556.2561775312065</v>
      </c>
      <c r="X156" s="15">
        <f t="shared" si="28"/>
        <v>256.84498499558691</v>
      </c>
      <c r="Y156" s="31">
        <f t="shared" si="29"/>
        <v>221.54218333123188</v>
      </c>
    </row>
    <row r="157" spans="1:25" s="1" customFormat="1" outlineLevel="1">
      <c r="A157" s="41" t="s">
        <v>258</v>
      </c>
      <c r="B157" s="11" t="s">
        <v>321</v>
      </c>
      <c r="C157" s="11"/>
      <c r="D157" s="11">
        <f>SUBTOTAL(9,D77:D156)</f>
        <v>5932</v>
      </c>
      <c r="E157" s="42">
        <f>SUBTOTAL(9,E77:E156)</f>
        <v>6012.625</v>
      </c>
      <c r="F157" s="42">
        <f>SUBTOTAL(9,F77:F156)</f>
        <v>1846.2699999999995</v>
      </c>
      <c r="G157" s="43">
        <f t="shared" si="22"/>
        <v>0.27552308167277823</v>
      </c>
      <c r="H157" s="43">
        <f t="shared" si="23"/>
        <v>0.47325689092061313</v>
      </c>
      <c r="I157" s="42">
        <f t="shared" ref="I157:S157" si="31">SUBTOTAL(9,I77:I156)</f>
        <v>508.69000000000017</v>
      </c>
      <c r="J157" s="42">
        <f t="shared" si="31"/>
        <v>365.07</v>
      </c>
      <c r="K157" s="42">
        <f t="shared" si="31"/>
        <v>972.50999999999976</v>
      </c>
      <c r="L157" s="42">
        <f t="shared" si="31"/>
        <v>112.05999999999999</v>
      </c>
      <c r="M157" s="42">
        <f t="shared" si="31"/>
        <v>1955.7399999999991</v>
      </c>
      <c r="N157" s="44">
        <f t="shared" si="31"/>
        <v>-2201773.9449999984</v>
      </c>
      <c r="O157" s="44">
        <f t="shared" si="31"/>
        <v>16320187.039999994</v>
      </c>
      <c r="P157" s="44">
        <f t="shared" si="31"/>
        <v>1773518.2970000007</v>
      </c>
      <c r="Q157" s="44">
        <f t="shared" si="31"/>
        <v>3963055.8610000005</v>
      </c>
      <c r="R157" s="44">
        <f t="shared" si="31"/>
        <v>20283242.900999997</v>
      </c>
      <c r="S157" s="44">
        <f t="shared" si="31"/>
        <v>18081468.956</v>
      </c>
      <c r="T157" s="44">
        <f t="shared" si="24"/>
        <v>3373.4421988732038</v>
      </c>
      <c r="U157" s="44">
        <f t="shared" si="25"/>
        <v>3078.4764730878769</v>
      </c>
      <c r="V157" s="44">
        <f t="shared" si="26"/>
        <v>2712.2846774911122</v>
      </c>
      <c r="W157" s="44">
        <f t="shared" si="27"/>
        <v>2714.3197921041133</v>
      </c>
      <c r="X157" s="44">
        <f t="shared" si="28"/>
        <v>279.86149755344337</v>
      </c>
      <c r="Y157" s="45">
        <f t="shared" si="29"/>
        <v>246.57133431737384</v>
      </c>
    </row>
    <row r="158" spans="1:25" outlineLevel="2">
      <c r="A158" s="46" t="s">
        <v>259</v>
      </c>
      <c r="B158" s="47" t="s">
        <v>257</v>
      </c>
      <c r="C158" s="47" t="s">
        <v>91</v>
      </c>
      <c r="D158" s="47">
        <v>89</v>
      </c>
      <c r="E158" s="48">
        <v>90.625</v>
      </c>
      <c r="F158" s="48">
        <f t="shared" ref="F158:F198" si="32">+K158+J158+I158</f>
        <v>25.91</v>
      </c>
      <c r="G158" s="49">
        <f t="shared" si="22"/>
        <v>0.21111539945966806</v>
      </c>
      <c r="H158" s="49">
        <f t="shared" si="23"/>
        <v>0.36318023928984949</v>
      </c>
      <c r="I158" s="48">
        <v>5.47</v>
      </c>
      <c r="J158" s="48">
        <v>3.94</v>
      </c>
      <c r="K158" s="48">
        <v>16.5</v>
      </c>
      <c r="L158" s="48">
        <v>2.2000000000000002</v>
      </c>
      <c r="M158" s="48">
        <v>28.11</v>
      </c>
      <c r="N158" s="50">
        <v>-25995.123</v>
      </c>
      <c r="O158" s="50">
        <v>234947.682</v>
      </c>
      <c r="P158" s="50">
        <v>29234.253000000001</v>
      </c>
      <c r="Q158" s="50">
        <v>56910.582999999999</v>
      </c>
      <c r="R158" s="50">
        <v>291858.26500000001</v>
      </c>
      <c r="S158" s="50">
        <v>265863.14199999999</v>
      </c>
      <c r="T158" s="50">
        <f t="shared" si="24"/>
        <v>3220.5049931034482</v>
      </c>
      <c r="U158" s="50">
        <f t="shared" si="25"/>
        <v>2897.920132413793</v>
      </c>
      <c r="V158" s="50">
        <f t="shared" si="26"/>
        <v>2611.0773958620689</v>
      </c>
      <c r="W158" s="50">
        <f t="shared" si="27"/>
        <v>2592.5261462068966</v>
      </c>
      <c r="X158" s="50">
        <f t="shared" si="28"/>
        <v>263.4472847648903</v>
      </c>
      <c r="Y158" s="51">
        <f t="shared" si="29"/>
        <v>237.37067235109717</v>
      </c>
    </row>
    <row r="159" spans="1:25" outlineLevel="2">
      <c r="A159" s="32" t="s">
        <v>259</v>
      </c>
      <c r="B159" t="s">
        <v>257</v>
      </c>
      <c r="C159" t="s">
        <v>118</v>
      </c>
      <c r="D159">
        <v>87</v>
      </c>
      <c r="E159" s="8">
        <v>90.875</v>
      </c>
      <c r="F159" s="8">
        <f t="shared" si="32"/>
        <v>20.99</v>
      </c>
      <c r="G159" s="33">
        <f t="shared" si="22"/>
        <v>0.26441162458313483</v>
      </c>
      <c r="H159" s="33">
        <f t="shared" si="23"/>
        <v>0.26441162458313483</v>
      </c>
      <c r="I159" s="8">
        <v>5.55</v>
      </c>
      <c r="J159" s="8">
        <v>0</v>
      </c>
      <c r="K159" s="8">
        <v>15.44</v>
      </c>
      <c r="L159" s="8">
        <v>0</v>
      </c>
      <c r="M159" s="8">
        <v>20.99</v>
      </c>
      <c r="N159" s="6">
        <v>-24274.682000000001</v>
      </c>
      <c r="O159" s="6">
        <v>193967.43599999999</v>
      </c>
      <c r="P159" s="6">
        <v>20774.847000000002</v>
      </c>
      <c r="Q159" s="6">
        <v>50913.194000000003</v>
      </c>
      <c r="R159" s="6">
        <v>244880.63</v>
      </c>
      <c r="S159" s="6">
        <v>220605.948</v>
      </c>
      <c r="T159" s="6">
        <f t="shared" si="24"/>
        <v>2694.697441540578</v>
      </c>
      <c r="U159" s="6">
        <f t="shared" si="25"/>
        <v>2466.0883961485556</v>
      </c>
      <c r="V159" s="6">
        <f t="shared" si="26"/>
        <v>2198.9667235213205</v>
      </c>
      <c r="W159" s="6">
        <f t="shared" si="27"/>
        <v>2134.442211829436</v>
      </c>
      <c r="X159" s="6">
        <f t="shared" si="28"/>
        <v>224.18985419532325</v>
      </c>
      <c r="Y159" s="34">
        <f t="shared" si="29"/>
        <v>199.90606577466551</v>
      </c>
    </row>
    <row r="160" spans="1:25" outlineLevel="2">
      <c r="A160" s="29" t="s">
        <v>259</v>
      </c>
      <c r="B160" s="12" t="s">
        <v>310</v>
      </c>
      <c r="C160" s="12" t="s">
        <v>167</v>
      </c>
      <c r="D160" s="12">
        <v>92</v>
      </c>
      <c r="E160" s="13">
        <v>91.875</v>
      </c>
      <c r="F160" s="13">
        <f t="shared" si="32"/>
        <v>27.31</v>
      </c>
      <c r="G160" s="30">
        <f t="shared" si="22"/>
        <v>0.20871475649945076</v>
      </c>
      <c r="H160" s="30">
        <f t="shared" si="23"/>
        <v>0.33101428048333942</v>
      </c>
      <c r="I160" s="13">
        <v>5.7</v>
      </c>
      <c r="J160" s="13">
        <v>3.34</v>
      </c>
      <c r="K160" s="13">
        <v>18.27</v>
      </c>
      <c r="L160" s="13">
        <v>0</v>
      </c>
      <c r="M160" s="13">
        <v>27.31</v>
      </c>
      <c r="N160" s="15">
        <v>-29753.097000000002</v>
      </c>
      <c r="O160" s="15">
        <v>222286.33499999999</v>
      </c>
      <c r="P160" s="15">
        <v>29164</v>
      </c>
      <c r="Q160" s="15">
        <v>56514.402999999998</v>
      </c>
      <c r="R160" s="15">
        <v>278800.73800000001</v>
      </c>
      <c r="S160" s="15">
        <v>249047.641</v>
      </c>
      <c r="T160" s="15">
        <f t="shared" si="24"/>
        <v>3034.5658557823131</v>
      </c>
      <c r="U160" s="15">
        <f t="shared" si="25"/>
        <v>2717.134563265306</v>
      </c>
      <c r="V160" s="15">
        <f t="shared" si="26"/>
        <v>2393.291330612245</v>
      </c>
      <c r="W160" s="15">
        <f t="shared" si="27"/>
        <v>2419.443102040816</v>
      </c>
      <c r="X160" s="15">
        <f t="shared" si="28"/>
        <v>247.01223302411873</v>
      </c>
      <c r="Y160" s="31">
        <f t="shared" si="29"/>
        <v>217.57193914656773</v>
      </c>
    </row>
    <row r="161" spans="1:25" outlineLevel="2">
      <c r="A161" s="32" t="s">
        <v>259</v>
      </c>
      <c r="B161" t="s">
        <v>288</v>
      </c>
      <c r="C161" t="s">
        <v>129</v>
      </c>
      <c r="D161">
        <v>91</v>
      </c>
      <c r="E161" s="8">
        <v>92.25</v>
      </c>
      <c r="F161" s="8">
        <f t="shared" si="32"/>
        <v>25.049999999999997</v>
      </c>
      <c r="G161" s="33">
        <f t="shared" si="22"/>
        <v>0.30259481037924157</v>
      </c>
      <c r="H161" s="33">
        <f t="shared" si="23"/>
        <v>0.57045908183632743</v>
      </c>
      <c r="I161" s="8">
        <v>7.58</v>
      </c>
      <c r="J161" s="8">
        <v>6.71</v>
      </c>
      <c r="K161" s="8">
        <v>10.76</v>
      </c>
      <c r="L161" s="8">
        <v>2</v>
      </c>
      <c r="M161" s="8">
        <v>27.05</v>
      </c>
      <c r="N161" s="6">
        <v>-43225.758000000002</v>
      </c>
      <c r="O161" s="6">
        <v>187544.644</v>
      </c>
      <c r="P161" s="6">
        <v>22025.893</v>
      </c>
      <c r="Q161" s="6">
        <v>41771.758999999998</v>
      </c>
      <c r="R161" s="6">
        <v>229316.40299999999</v>
      </c>
      <c r="S161" s="6">
        <v>186090.64499999999</v>
      </c>
      <c r="T161" s="6">
        <f t="shared" si="24"/>
        <v>2485.8146666666667</v>
      </c>
      <c r="U161" s="6">
        <f t="shared" si="25"/>
        <v>2247.051598915989</v>
      </c>
      <c r="V161" s="6">
        <f t="shared" si="26"/>
        <v>1778.4796964769646</v>
      </c>
      <c r="W161" s="6">
        <f t="shared" si="27"/>
        <v>2033.0042710027101</v>
      </c>
      <c r="X161" s="6">
        <f t="shared" si="28"/>
        <v>204.27741808327173</v>
      </c>
      <c r="Y161" s="34">
        <f t="shared" si="29"/>
        <v>161.67997240699677</v>
      </c>
    </row>
    <row r="162" spans="1:25" outlineLevel="2">
      <c r="A162" s="29" t="s">
        <v>259</v>
      </c>
      <c r="B162" s="12" t="s">
        <v>257</v>
      </c>
      <c r="C162" s="12" t="s">
        <v>124</v>
      </c>
      <c r="D162" s="12">
        <v>90</v>
      </c>
      <c r="E162" s="13">
        <v>92.625</v>
      </c>
      <c r="F162" s="13">
        <f t="shared" si="32"/>
        <v>28.79</v>
      </c>
      <c r="G162" s="30">
        <f t="shared" si="22"/>
        <v>0.13025356026398055</v>
      </c>
      <c r="H162" s="30">
        <f t="shared" si="23"/>
        <v>0.19555401180965612</v>
      </c>
      <c r="I162" s="13">
        <v>3.75</v>
      </c>
      <c r="J162" s="13">
        <v>1.88</v>
      </c>
      <c r="K162" s="13">
        <v>23.16</v>
      </c>
      <c r="L162" s="13">
        <v>0.5</v>
      </c>
      <c r="M162" s="13">
        <v>29.29</v>
      </c>
      <c r="N162" s="15">
        <v>-25548.385999999999</v>
      </c>
      <c r="O162" s="15">
        <v>232697.791</v>
      </c>
      <c r="P162" s="15">
        <v>23414.870999999999</v>
      </c>
      <c r="Q162" s="15">
        <v>57148.538999999997</v>
      </c>
      <c r="R162" s="15">
        <v>289846.33</v>
      </c>
      <c r="S162" s="15">
        <v>264297.94400000002</v>
      </c>
      <c r="T162" s="15">
        <f t="shared" si="24"/>
        <v>3129.2451282051284</v>
      </c>
      <c r="U162" s="15">
        <f t="shared" si="25"/>
        <v>2876.4529986504726</v>
      </c>
      <c r="V162" s="15">
        <f t="shared" si="26"/>
        <v>2600.6269689608639</v>
      </c>
      <c r="W162" s="15">
        <f t="shared" si="27"/>
        <v>2512.2568529014843</v>
      </c>
      <c r="X162" s="15">
        <f t="shared" si="28"/>
        <v>261.49572715004297</v>
      </c>
      <c r="Y162" s="31">
        <f t="shared" si="29"/>
        <v>236.42063354189671</v>
      </c>
    </row>
    <row r="163" spans="1:25" outlineLevel="2">
      <c r="A163" s="32" t="s">
        <v>259</v>
      </c>
      <c r="B163" t="s">
        <v>257</v>
      </c>
      <c r="C163" t="s">
        <v>110</v>
      </c>
      <c r="D163">
        <v>91</v>
      </c>
      <c r="E163" s="8">
        <v>92.75</v>
      </c>
      <c r="F163" s="8">
        <f t="shared" si="32"/>
        <v>29.07</v>
      </c>
      <c r="G163" s="33">
        <f t="shared" si="22"/>
        <v>0.13759889920880633</v>
      </c>
      <c r="H163" s="33">
        <f t="shared" si="23"/>
        <v>0.34399724802201581</v>
      </c>
      <c r="I163" s="8">
        <v>4</v>
      </c>
      <c r="J163" s="8">
        <v>6</v>
      </c>
      <c r="K163" s="8">
        <v>19.07</v>
      </c>
      <c r="L163" s="8">
        <v>0.63</v>
      </c>
      <c r="M163" s="8">
        <v>29.7</v>
      </c>
      <c r="N163" s="6">
        <v>-26952.429</v>
      </c>
      <c r="O163" s="6">
        <v>234412.81400000001</v>
      </c>
      <c r="P163" s="6">
        <v>23725</v>
      </c>
      <c r="Q163" s="6">
        <v>56945.36</v>
      </c>
      <c r="R163" s="6">
        <v>291358.174</v>
      </c>
      <c r="S163" s="6">
        <v>264405.745</v>
      </c>
      <c r="T163" s="6">
        <f t="shared" si="24"/>
        <v>3141.3280215633422</v>
      </c>
      <c r="U163" s="6">
        <f t="shared" si="25"/>
        <v>2885.5328733153638</v>
      </c>
      <c r="V163" s="6">
        <f t="shared" si="26"/>
        <v>2594.9406469002697</v>
      </c>
      <c r="W163" s="6">
        <f t="shared" si="27"/>
        <v>2527.361876010782</v>
      </c>
      <c r="X163" s="6">
        <f t="shared" si="28"/>
        <v>262.32117030139671</v>
      </c>
      <c r="Y163" s="34">
        <f t="shared" si="29"/>
        <v>235.90369517275178</v>
      </c>
    </row>
    <row r="164" spans="1:25" outlineLevel="2">
      <c r="A164" s="29" t="s">
        <v>259</v>
      </c>
      <c r="B164" s="12" t="s">
        <v>288</v>
      </c>
      <c r="C164" s="12" t="s">
        <v>141</v>
      </c>
      <c r="D164" s="12">
        <v>93</v>
      </c>
      <c r="E164" s="13">
        <v>93.25</v>
      </c>
      <c r="F164" s="13">
        <f t="shared" si="32"/>
        <v>24.92</v>
      </c>
      <c r="G164" s="30">
        <f t="shared" si="22"/>
        <v>0.51324237560192609</v>
      </c>
      <c r="H164" s="30">
        <f t="shared" si="23"/>
        <v>0.63362760834670939</v>
      </c>
      <c r="I164" s="13">
        <v>12.79</v>
      </c>
      <c r="J164" s="13">
        <v>3</v>
      </c>
      <c r="K164" s="13">
        <v>9.1300000000000008</v>
      </c>
      <c r="L164" s="13">
        <v>2</v>
      </c>
      <c r="M164" s="13">
        <v>26.92</v>
      </c>
      <c r="N164" s="15">
        <v>-44073.461000000003</v>
      </c>
      <c r="O164" s="15">
        <v>215168.63699999999</v>
      </c>
      <c r="P164" s="15">
        <v>8505.6740000000009</v>
      </c>
      <c r="Q164" s="15">
        <v>45111.476999999999</v>
      </c>
      <c r="R164" s="15">
        <v>260280.114</v>
      </c>
      <c r="S164" s="15">
        <v>216206.65299999999</v>
      </c>
      <c r="T164" s="15">
        <f t="shared" si="24"/>
        <v>2791.207656836461</v>
      </c>
      <c r="U164" s="15">
        <f t="shared" si="25"/>
        <v>2699.9939946380696</v>
      </c>
      <c r="V164" s="15">
        <f t="shared" si="26"/>
        <v>2227.3563431635389</v>
      </c>
      <c r="W164" s="15">
        <f t="shared" si="27"/>
        <v>2307.4384664879353</v>
      </c>
      <c r="X164" s="15">
        <f t="shared" si="28"/>
        <v>245.45399951255177</v>
      </c>
      <c r="Y164" s="31">
        <f t="shared" si="29"/>
        <v>202.48694028759445</v>
      </c>
    </row>
    <row r="165" spans="1:25" outlineLevel="2">
      <c r="A165" s="32" t="s">
        <v>259</v>
      </c>
      <c r="B165" t="s">
        <v>257</v>
      </c>
      <c r="C165" t="s">
        <v>159</v>
      </c>
      <c r="D165">
        <v>90</v>
      </c>
      <c r="E165" s="8">
        <v>93.375</v>
      </c>
      <c r="F165" s="8">
        <f t="shared" si="32"/>
        <v>25.990000000000002</v>
      </c>
      <c r="G165" s="33">
        <f t="shared" si="22"/>
        <v>0.18853405155829164</v>
      </c>
      <c r="H165" s="33">
        <f t="shared" si="23"/>
        <v>0.53328203155059639</v>
      </c>
      <c r="I165" s="8">
        <v>4.9000000000000004</v>
      </c>
      <c r="J165" s="8">
        <v>8.9600000000000009</v>
      </c>
      <c r="K165" s="8">
        <v>12.13</v>
      </c>
      <c r="L165" s="8">
        <v>2</v>
      </c>
      <c r="M165" s="8">
        <v>27.99</v>
      </c>
      <c r="N165" s="6">
        <v>-27380.944</v>
      </c>
      <c r="O165" s="6">
        <v>240874.88099999999</v>
      </c>
      <c r="P165" s="6">
        <v>22401.633999999998</v>
      </c>
      <c r="Q165" s="6">
        <v>50072.048999999999</v>
      </c>
      <c r="R165" s="6">
        <v>290946.93</v>
      </c>
      <c r="S165" s="6">
        <v>263565.98599999998</v>
      </c>
      <c r="T165" s="6">
        <f t="shared" si="24"/>
        <v>3115.8975100401603</v>
      </c>
      <c r="U165" s="6">
        <f t="shared" si="25"/>
        <v>2875.9871057563587</v>
      </c>
      <c r="V165" s="6">
        <f t="shared" si="26"/>
        <v>2582.7507576974563</v>
      </c>
      <c r="W165" s="6">
        <f t="shared" si="27"/>
        <v>2579.6506666666664</v>
      </c>
      <c r="X165" s="6">
        <f t="shared" si="28"/>
        <v>261.45337325057807</v>
      </c>
      <c r="Y165" s="34">
        <f t="shared" si="29"/>
        <v>234.79552342704147</v>
      </c>
    </row>
    <row r="166" spans="1:25" outlineLevel="2">
      <c r="A166" s="29" t="s">
        <v>259</v>
      </c>
      <c r="B166" s="12" t="s">
        <v>267</v>
      </c>
      <c r="C166" s="12" t="s">
        <v>216</v>
      </c>
      <c r="D166" s="12">
        <v>92</v>
      </c>
      <c r="E166" s="13">
        <v>94.625</v>
      </c>
      <c r="F166" s="13">
        <f t="shared" si="32"/>
        <v>26.85</v>
      </c>
      <c r="G166" s="30">
        <f t="shared" si="22"/>
        <v>0.25512104283053999</v>
      </c>
      <c r="H166" s="30">
        <f t="shared" si="23"/>
        <v>0.702048417132216</v>
      </c>
      <c r="I166" s="13">
        <v>6.85</v>
      </c>
      <c r="J166" s="13">
        <v>12</v>
      </c>
      <c r="K166" s="13">
        <v>8</v>
      </c>
      <c r="L166" s="13">
        <v>1.86</v>
      </c>
      <c r="M166" s="13">
        <v>28.71</v>
      </c>
      <c r="N166" s="15">
        <v>-35400.578000000001</v>
      </c>
      <c r="O166" s="15">
        <v>212791.86</v>
      </c>
      <c r="P166" s="15">
        <v>31222.080000000002</v>
      </c>
      <c r="Q166" s="15">
        <v>61719.226000000002</v>
      </c>
      <c r="R166" s="15">
        <v>274511.08600000001</v>
      </c>
      <c r="S166" s="15">
        <v>239110.508</v>
      </c>
      <c r="T166" s="15">
        <f t="shared" si="24"/>
        <v>2901.0418599735799</v>
      </c>
      <c r="U166" s="15">
        <f t="shared" si="25"/>
        <v>2571.085928665786</v>
      </c>
      <c r="V166" s="15">
        <f t="shared" si="26"/>
        <v>2196.971498018494</v>
      </c>
      <c r="W166" s="15">
        <f t="shared" si="27"/>
        <v>2248.7911228533685</v>
      </c>
      <c r="X166" s="15">
        <f t="shared" si="28"/>
        <v>233.73508442416235</v>
      </c>
      <c r="Y166" s="31">
        <f t="shared" si="29"/>
        <v>199.7246816380449</v>
      </c>
    </row>
    <row r="167" spans="1:25" outlineLevel="2">
      <c r="A167" s="32" t="s">
        <v>259</v>
      </c>
      <c r="B167" t="s">
        <v>257</v>
      </c>
      <c r="C167" t="s">
        <v>197</v>
      </c>
      <c r="D167">
        <v>91</v>
      </c>
      <c r="E167" s="8">
        <v>94.75</v>
      </c>
      <c r="F167" s="8">
        <f t="shared" si="32"/>
        <v>30.9</v>
      </c>
      <c r="G167" s="33">
        <f t="shared" si="22"/>
        <v>0.20679611650485435</v>
      </c>
      <c r="H167" s="33">
        <f t="shared" si="23"/>
        <v>0.38802588996763748</v>
      </c>
      <c r="I167" s="8">
        <v>6.39</v>
      </c>
      <c r="J167" s="8">
        <v>5.6</v>
      </c>
      <c r="K167" s="8">
        <v>18.91</v>
      </c>
      <c r="L167" s="8">
        <v>1</v>
      </c>
      <c r="M167" s="8">
        <v>31.9</v>
      </c>
      <c r="N167" s="6">
        <v>-28827.528999999999</v>
      </c>
      <c r="O167" s="6">
        <v>251977.52499999999</v>
      </c>
      <c r="P167" s="6">
        <v>31427.66</v>
      </c>
      <c r="Q167" s="6">
        <v>59559.430999999997</v>
      </c>
      <c r="R167" s="6">
        <v>311536.95600000001</v>
      </c>
      <c r="S167" s="6">
        <v>282709.42700000003</v>
      </c>
      <c r="T167" s="6">
        <f t="shared" si="24"/>
        <v>3287.9889815303432</v>
      </c>
      <c r="U167" s="6">
        <f t="shared" si="25"/>
        <v>2956.2986385224276</v>
      </c>
      <c r="V167" s="6">
        <f t="shared" si="26"/>
        <v>2652.0503113456466</v>
      </c>
      <c r="W167" s="6">
        <f t="shared" si="27"/>
        <v>2659.3934036939313</v>
      </c>
      <c r="X167" s="6">
        <f t="shared" si="28"/>
        <v>268.75442168385706</v>
      </c>
      <c r="Y167" s="34">
        <f t="shared" si="29"/>
        <v>241.09548284960422</v>
      </c>
    </row>
    <row r="168" spans="1:25" outlineLevel="2">
      <c r="A168" s="29" t="s">
        <v>259</v>
      </c>
      <c r="B168" s="12" t="s">
        <v>264</v>
      </c>
      <c r="C168" s="12" t="s">
        <v>139</v>
      </c>
      <c r="D168" s="12">
        <v>97</v>
      </c>
      <c r="E168" s="13">
        <v>96</v>
      </c>
      <c r="F168" s="13">
        <f t="shared" si="32"/>
        <v>29.290000000000003</v>
      </c>
      <c r="G168" s="30">
        <f t="shared" si="22"/>
        <v>0.16387845681119834</v>
      </c>
      <c r="H168" s="30">
        <f t="shared" si="23"/>
        <v>0.30317514510071691</v>
      </c>
      <c r="I168" s="13">
        <v>4.8</v>
      </c>
      <c r="J168" s="13">
        <v>4.08</v>
      </c>
      <c r="K168" s="13">
        <v>20.41</v>
      </c>
      <c r="L168" s="13">
        <v>2</v>
      </c>
      <c r="M168" s="13">
        <v>31.29</v>
      </c>
      <c r="N168" s="15">
        <v>-45030.158000000003</v>
      </c>
      <c r="O168" s="15">
        <v>234581.52100000001</v>
      </c>
      <c r="P168" s="15">
        <v>54341.771999999997</v>
      </c>
      <c r="Q168" s="15">
        <v>87242.290999999997</v>
      </c>
      <c r="R168" s="15">
        <v>321823.81199999998</v>
      </c>
      <c r="S168" s="15">
        <v>276793.65399999998</v>
      </c>
      <c r="T168" s="15">
        <f t="shared" si="24"/>
        <v>3352.3313749999998</v>
      </c>
      <c r="U168" s="15">
        <f t="shared" si="25"/>
        <v>2786.2712499999998</v>
      </c>
      <c r="V168" s="15">
        <f t="shared" si="26"/>
        <v>2317.2071041666663</v>
      </c>
      <c r="W168" s="15">
        <f t="shared" si="27"/>
        <v>2443.5575104166669</v>
      </c>
      <c r="X168" s="15">
        <f t="shared" si="28"/>
        <v>253.29738636363635</v>
      </c>
      <c r="Y168" s="31">
        <f t="shared" si="29"/>
        <v>210.65519128787875</v>
      </c>
    </row>
    <row r="169" spans="1:25" outlineLevel="2">
      <c r="A169" s="32" t="s">
        <v>259</v>
      </c>
      <c r="B169" t="s">
        <v>265</v>
      </c>
      <c r="C169" t="s">
        <v>164</v>
      </c>
      <c r="D169">
        <v>94</v>
      </c>
      <c r="E169" s="8">
        <v>96.25</v>
      </c>
      <c r="F169" s="8">
        <f t="shared" si="32"/>
        <v>30.630000000000003</v>
      </c>
      <c r="G169" s="33">
        <f t="shared" si="22"/>
        <v>0.43584720861900095</v>
      </c>
      <c r="H169" s="33">
        <f t="shared" si="23"/>
        <v>0.59059745347698334</v>
      </c>
      <c r="I169" s="8">
        <v>13.35</v>
      </c>
      <c r="J169" s="8">
        <v>4.74</v>
      </c>
      <c r="K169" s="8">
        <v>12.54</v>
      </c>
      <c r="L169" s="8">
        <v>1</v>
      </c>
      <c r="M169" s="8">
        <v>31.63</v>
      </c>
      <c r="N169" s="6">
        <v>-37647.646999999997</v>
      </c>
      <c r="O169" s="6">
        <v>259559.66699999999</v>
      </c>
      <c r="P169" s="6">
        <v>18885.407999999999</v>
      </c>
      <c r="Q169" s="6">
        <v>44775.116999999998</v>
      </c>
      <c r="R169" s="6">
        <v>304334.78399999999</v>
      </c>
      <c r="S169" s="6">
        <v>266687.13699999999</v>
      </c>
      <c r="T169" s="6">
        <f t="shared" si="24"/>
        <v>3161.9198337662338</v>
      </c>
      <c r="U169" s="6">
        <f t="shared" si="25"/>
        <v>2965.7078025974024</v>
      </c>
      <c r="V169" s="6">
        <f t="shared" si="26"/>
        <v>2574.5634181818182</v>
      </c>
      <c r="W169" s="6">
        <f t="shared" si="27"/>
        <v>2696.7238129870129</v>
      </c>
      <c r="X169" s="6">
        <f t="shared" si="28"/>
        <v>269.60980023612751</v>
      </c>
      <c r="Y169" s="34">
        <f t="shared" si="29"/>
        <v>234.05121983471074</v>
      </c>
    </row>
    <row r="170" spans="1:25" outlineLevel="2">
      <c r="A170" s="29" t="s">
        <v>259</v>
      </c>
      <c r="B170" s="12" t="s">
        <v>261</v>
      </c>
      <c r="C170" s="12" t="s">
        <v>165</v>
      </c>
      <c r="D170" s="12">
        <v>95</v>
      </c>
      <c r="E170" s="13">
        <v>97.25</v>
      </c>
      <c r="F170" s="13">
        <f t="shared" si="32"/>
        <v>22.7</v>
      </c>
      <c r="G170" s="30">
        <f t="shared" si="22"/>
        <v>0.30969162995594718</v>
      </c>
      <c r="H170" s="30">
        <f t="shared" si="23"/>
        <v>0.39030837004405283</v>
      </c>
      <c r="I170" s="13">
        <v>7.03</v>
      </c>
      <c r="J170" s="13">
        <v>1.83</v>
      </c>
      <c r="K170" s="13">
        <v>13.84</v>
      </c>
      <c r="L170" s="13">
        <v>1.81</v>
      </c>
      <c r="M170" s="13">
        <v>24.51</v>
      </c>
      <c r="N170" s="15">
        <v>-38264.764000000003</v>
      </c>
      <c r="O170" s="15">
        <v>258330.495</v>
      </c>
      <c r="P170" s="15">
        <v>24557.184000000001</v>
      </c>
      <c r="Q170" s="15">
        <v>55387.385999999999</v>
      </c>
      <c r="R170" s="15">
        <v>313717.88099999999</v>
      </c>
      <c r="S170" s="15">
        <v>275453.11700000003</v>
      </c>
      <c r="T170" s="15">
        <f t="shared" si="24"/>
        <v>3225.8908071979436</v>
      </c>
      <c r="U170" s="15">
        <f t="shared" si="25"/>
        <v>2973.3747763496144</v>
      </c>
      <c r="V170" s="15">
        <f t="shared" si="26"/>
        <v>2579.9067660668384</v>
      </c>
      <c r="W170" s="15">
        <f t="shared" si="27"/>
        <v>2656.3547043701801</v>
      </c>
      <c r="X170" s="15">
        <f t="shared" si="28"/>
        <v>270.30679784996494</v>
      </c>
      <c r="Y170" s="31">
        <f t="shared" si="29"/>
        <v>234.53697873334895</v>
      </c>
    </row>
    <row r="171" spans="1:25" outlineLevel="2">
      <c r="A171" s="32" t="s">
        <v>259</v>
      </c>
      <c r="B171" t="s">
        <v>257</v>
      </c>
      <c r="C171" t="s">
        <v>174</v>
      </c>
      <c r="D171">
        <v>94</v>
      </c>
      <c r="E171" s="8">
        <v>97.625</v>
      </c>
      <c r="F171" s="8">
        <f t="shared" si="32"/>
        <v>27.47</v>
      </c>
      <c r="G171" s="33">
        <f t="shared" si="22"/>
        <v>0.16345103749544959</v>
      </c>
      <c r="H171" s="33">
        <f t="shared" si="23"/>
        <v>0.48489261012013107</v>
      </c>
      <c r="I171" s="8">
        <v>4.49</v>
      </c>
      <c r="J171" s="8">
        <v>8.83</v>
      </c>
      <c r="K171" s="8">
        <v>14.15</v>
      </c>
      <c r="L171" s="8">
        <v>2</v>
      </c>
      <c r="M171" s="8">
        <v>29.47</v>
      </c>
      <c r="N171" s="6">
        <v>-27499.166000000001</v>
      </c>
      <c r="O171" s="6">
        <v>256622.535</v>
      </c>
      <c r="P171" s="6">
        <v>37844.822</v>
      </c>
      <c r="Q171" s="6">
        <v>61017.415000000001</v>
      </c>
      <c r="R171" s="6">
        <v>317639.95</v>
      </c>
      <c r="S171" s="6">
        <v>290140.78399999999</v>
      </c>
      <c r="T171" s="6">
        <f t="shared" si="24"/>
        <v>3253.6742637644047</v>
      </c>
      <c r="U171" s="6">
        <f t="shared" si="25"/>
        <v>2866.0192368758007</v>
      </c>
      <c r="V171" s="6">
        <f t="shared" si="26"/>
        <v>2584.3376389244559</v>
      </c>
      <c r="W171" s="6">
        <f t="shared" si="27"/>
        <v>2628.6559282970552</v>
      </c>
      <c r="X171" s="6">
        <f t="shared" si="28"/>
        <v>260.54720335234555</v>
      </c>
      <c r="Y171" s="34">
        <f t="shared" si="29"/>
        <v>234.93978535676871</v>
      </c>
    </row>
    <row r="172" spans="1:25" outlineLevel="2">
      <c r="A172" s="29" t="s">
        <v>259</v>
      </c>
      <c r="B172" s="12" t="s">
        <v>261</v>
      </c>
      <c r="C172" s="12" t="s">
        <v>158</v>
      </c>
      <c r="D172" s="12">
        <v>97</v>
      </c>
      <c r="E172" s="13">
        <v>97.625</v>
      </c>
      <c r="F172" s="13">
        <f t="shared" si="32"/>
        <v>24.84</v>
      </c>
      <c r="G172" s="30">
        <f t="shared" si="22"/>
        <v>0.4561191626409018</v>
      </c>
      <c r="H172" s="30">
        <f t="shared" si="23"/>
        <v>0.55676328502415462</v>
      </c>
      <c r="I172" s="13">
        <v>11.33</v>
      </c>
      <c r="J172" s="13">
        <v>2.5</v>
      </c>
      <c r="K172" s="13">
        <v>11.01</v>
      </c>
      <c r="L172" s="13">
        <v>2</v>
      </c>
      <c r="M172" s="13">
        <v>26.84</v>
      </c>
      <c r="N172" s="15">
        <v>-41511.877</v>
      </c>
      <c r="O172" s="15">
        <v>259357.61499999999</v>
      </c>
      <c r="P172" s="15">
        <v>26228.412</v>
      </c>
      <c r="Q172" s="15">
        <v>52804.667999999998</v>
      </c>
      <c r="R172" s="15">
        <v>312162.283</v>
      </c>
      <c r="S172" s="15">
        <v>270650.40600000002</v>
      </c>
      <c r="T172" s="15">
        <f t="shared" si="24"/>
        <v>3197.5649987195902</v>
      </c>
      <c r="U172" s="15">
        <f t="shared" si="25"/>
        <v>2928.9000870678615</v>
      </c>
      <c r="V172" s="15">
        <f t="shared" si="26"/>
        <v>2503.6823969270167</v>
      </c>
      <c r="W172" s="15">
        <f t="shared" si="27"/>
        <v>2656.6721126760563</v>
      </c>
      <c r="X172" s="15">
        <f t="shared" si="28"/>
        <v>266.26364427889649</v>
      </c>
      <c r="Y172" s="31">
        <f t="shared" si="29"/>
        <v>227.6074906297288</v>
      </c>
    </row>
    <row r="173" spans="1:25" outlineLevel="2">
      <c r="A173" s="32" t="s">
        <v>259</v>
      </c>
      <c r="B173" t="s">
        <v>257</v>
      </c>
      <c r="C173" t="s">
        <v>66</v>
      </c>
      <c r="D173">
        <v>101</v>
      </c>
      <c r="E173" s="8">
        <v>99.875</v>
      </c>
      <c r="F173" s="8">
        <f t="shared" si="32"/>
        <v>31.65</v>
      </c>
      <c r="G173" s="33">
        <f t="shared" si="22"/>
        <v>0.17851500789889418</v>
      </c>
      <c r="H173" s="33">
        <f t="shared" si="23"/>
        <v>0.36808846761453401</v>
      </c>
      <c r="I173" s="8">
        <v>5.65</v>
      </c>
      <c r="J173" s="8">
        <v>6</v>
      </c>
      <c r="K173" s="8">
        <v>20</v>
      </c>
      <c r="L173" s="8">
        <v>1</v>
      </c>
      <c r="M173" s="8">
        <v>32.65</v>
      </c>
      <c r="N173" s="6">
        <v>-31248.332999999999</v>
      </c>
      <c r="O173" s="6">
        <v>279192.06599999999</v>
      </c>
      <c r="P173" s="6">
        <v>29385.769</v>
      </c>
      <c r="Q173" s="6">
        <v>60270.55</v>
      </c>
      <c r="R173" s="6">
        <v>339462.61599999998</v>
      </c>
      <c r="S173" s="6">
        <v>308214.283</v>
      </c>
      <c r="T173" s="6">
        <f t="shared" si="24"/>
        <v>3398.8747534418021</v>
      </c>
      <c r="U173" s="6">
        <f t="shared" si="25"/>
        <v>3104.6492816020018</v>
      </c>
      <c r="V173" s="6">
        <f t="shared" si="26"/>
        <v>2791.7748585732161</v>
      </c>
      <c r="W173" s="6">
        <f t="shared" si="27"/>
        <v>2795.4149286608258</v>
      </c>
      <c r="X173" s="6">
        <f t="shared" si="28"/>
        <v>282.24084378200018</v>
      </c>
      <c r="Y173" s="34">
        <f t="shared" si="29"/>
        <v>253.79771441574692</v>
      </c>
    </row>
    <row r="174" spans="1:25" outlineLevel="2">
      <c r="A174" s="29" t="s">
        <v>259</v>
      </c>
      <c r="B174" s="12" t="s">
        <v>257</v>
      </c>
      <c r="C174" s="12" t="s">
        <v>41</v>
      </c>
      <c r="D174" s="12">
        <v>97</v>
      </c>
      <c r="E174" s="13">
        <v>100.375</v>
      </c>
      <c r="F174" s="13">
        <f t="shared" si="32"/>
        <v>31.16</v>
      </c>
      <c r="G174" s="30">
        <f t="shared" si="22"/>
        <v>0.22464698331193839</v>
      </c>
      <c r="H174" s="30">
        <f t="shared" si="23"/>
        <v>0.53786906290115521</v>
      </c>
      <c r="I174" s="13">
        <v>7</v>
      </c>
      <c r="J174" s="13">
        <v>9.76</v>
      </c>
      <c r="K174" s="13">
        <v>14.4</v>
      </c>
      <c r="L174" s="13">
        <v>1.5</v>
      </c>
      <c r="M174" s="13">
        <v>32.659999999999997</v>
      </c>
      <c r="N174" s="15">
        <v>-28323.907999999999</v>
      </c>
      <c r="O174" s="15">
        <v>266863.53200000001</v>
      </c>
      <c r="P174" s="15">
        <v>23797.556</v>
      </c>
      <c r="Q174" s="15">
        <v>53061.760000000002</v>
      </c>
      <c r="R174" s="15">
        <v>319925.29200000002</v>
      </c>
      <c r="S174" s="15">
        <v>291601.38400000002</v>
      </c>
      <c r="T174" s="15">
        <f t="shared" si="24"/>
        <v>3187.3005429638856</v>
      </c>
      <c r="U174" s="15">
        <f t="shared" si="25"/>
        <v>2950.2140572851808</v>
      </c>
      <c r="V174" s="15">
        <f t="shared" si="26"/>
        <v>2668.0331556662518</v>
      </c>
      <c r="W174" s="15">
        <f t="shared" si="27"/>
        <v>2658.6653250311333</v>
      </c>
      <c r="X174" s="15">
        <f t="shared" si="28"/>
        <v>268.20127793501644</v>
      </c>
      <c r="Y174" s="31">
        <f t="shared" si="29"/>
        <v>242.54846869693199</v>
      </c>
    </row>
    <row r="175" spans="1:25" outlineLevel="2">
      <c r="A175" s="32" t="s">
        <v>259</v>
      </c>
      <c r="B175" t="s">
        <v>290</v>
      </c>
      <c r="C175" t="s">
        <v>73</v>
      </c>
      <c r="D175">
        <v>103</v>
      </c>
      <c r="E175" s="8">
        <v>102.125</v>
      </c>
      <c r="F175" s="8">
        <f t="shared" si="32"/>
        <v>29.130000000000003</v>
      </c>
      <c r="G175" s="33">
        <f t="shared" si="22"/>
        <v>0.25780981805698588</v>
      </c>
      <c r="H175" s="33">
        <f t="shared" si="23"/>
        <v>0.50566426364572603</v>
      </c>
      <c r="I175" s="8">
        <v>7.51</v>
      </c>
      <c r="J175" s="8">
        <v>7.22</v>
      </c>
      <c r="K175" s="8">
        <v>14.4</v>
      </c>
      <c r="L175" s="8">
        <v>2.75</v>
      </c>
      <c r="M175" s="8">
        <v>31.88</v>
      </c>
      <c r="N175" s="6">
        <v>-49921.578999999998</v>
      </c>
      <c r="O175" s="6">
        <v>275119.50599999999</v>
      </c>
      <c r="P175" s="6">
        <v>56086.404000000002</v>
      </c>
      <c r="Q175" s="6">
        <v>98537.013999999996</v>
      </c>
      <c r="R175" s="6">
        <v>373656.52</v>
      </c>
      <c r="S175" s="6">
        <v>323734.94099999999</v>
      </c>
      <c r="T175" s="6">
        <f t="shared" si="24"/>
        <v>3658.8153733170138</v>
      </c>
      <c r="U175" s="6">
        <f t="shared" si="25"/>
        <v>3109.6216988984092</v>
      </c>
      <c r="V175" s="6">
        <f t="shared" si="26"/>
        <v>2620.7935079559365</v>
      </c>
      <c r="W175" s="6">
        <f t="shared" si="27"/>
        <v>2693.9486511627906</v>
      </c>
      <c r="X175" s="6">
        <f t="shared" si="28"/>
        <v>282.6928817180372</v>
      </c>
      <c r="Y175" s="34">
        <f t="shared" si="29"/>
        <v>238.25395526872151</v>
      </c>
    </row>
    <row r="176" spans="1:25" outlineLevel="2">
      <c r="A176" s="29" t="s">
        <v>259</v>
      </c>
      <c r="B176" s="12" t="s">
        <v>261</v>
      </c>
      <c r="C176" s="12" t="s">
        <v>72</v>
      </c>
      <c r="D176" s="12">
        <v>102</v>
      </c>
      <c r="E176" s="13">
        <v>102.625</v>
      </c>
      <c r="F176" s="13">
        <f t="shared" si="32"/>
        <v>34.71</v>
      </c>
      <c r="G176" s="30">
        <f t="shared" si="22"/>
        <v>0.16565831172572745</v>
      </c>
      <c r="H176" s="30">
        <f t="shared" si="23"/>
        <v>0.42178046672428693</v>
      </c>
      <c r="I176" s="13">
        <v>5.75</v>
      </c>
      <c r="J176" s="13">
        <v>8.89</v>
      </c>
      <c r="K176" s="13">
        <v>20.07</v>
      </c>
      <c r="L176" s="13">
        <v>2.75</v>
      </c>
      <c r="M176" s="13">
        <v>37.46</v>
      </c>
      <c r="N176" s="15">
        <v>-44107.894999999997</v>
      </c>
      <c r="O176" s="15">
        <v>298584.511</v>
      </c>
      <c r="P176" s="15">
        <v>30092.22</v>
      </c>
      <c r="Q176" s="15">
        <v>55057.692999999999</v>
      </c>
      <c r="R176" s="15">
        <v>353642.20400000003</v>
      </c>
      <c r="S176" s="15">
        <v>309534.30900000001</v>
      </c>
      <c r="T176" s="15">
        <f t="shared" si="24"/>
        <v>3445.9654470158348</v>
      </c>
      <c r="U176" s="15">
        <f t="shared" si="25"/>
        <v>3152.7404043848969</v>
      </c>
      <c r="V176" s="15">
        <f t="shared" si="26"/>
        <v>2722.9436199756396</v>
      </c>
      <c r="W176" s="15">
        <f t="shared" si="27"/>
        <v>2909.4714835566383</v>
      </c>
      <c r="X176" s="15">
        <f t="shared" si="28"/>
        <v>286.61276403499062</v>
      </c>
      <c r="Y176" s="31">
        <f t="shared" si="29"/>
        <v>247.54032908869451</v>
      </c>
    </row>
    <row r="177" spans="1:25" outlineLevel="2">
      <c r="A177" s="32" t="s">
        <v>259</v>
      </c>
      <c r="B177" t="s">
        <v>278</v>
      </c>
      <c r="C177" t="s">
        <v>184</v>
      </c>
      <c r="D177">
        <v>103</v>
      </c>
      <c r="E177" s="8">
        <v>102.625</v>
      </c>
      <c r="F177" s="8">
        <f t="shared" si="32"/>
        <v>32.840000000000003</v>
      </c>
      <c r="G177" s="33">
        <f t="shared" si="22"/>
        <v>0.18270401948842874</v>
      </c>
      <c r="H177" s="33">
        <f t="shared" si="23"/>
        <v>0.5432399512789281</v>
      </c>
      <c r="I177" s="8">
        <v>6</v>
      </c>
      <c r="J177" s="8">
        <v>11.84</v>
      </c>
      <c r="K177" s="8">
        <v>15</v>
      </c>
      <c r="L177" s="8">
        <v>2.2200000000000002</v>
      </c>
      <c r="M177" s="8">
        <v>35.06</v>
      </c>
      <c r="N177" s="6">
        <v>-43853.216</v>
      </c>
      <c r="O177" s="6">
        <v>287265.02100000001</v>
      </c>
      <c r="P177" s="6">
        <v>36458.016000000003</v>
      </c>
      <c r="Q177" s="6">
        <v>72236.104000000007</v>
      </c>
      <c r="R177" s="6">
        <v>359501.125</v>
      </c>
      <c r="S177" s="6">
        <v>315647.90899999999</v>
      </c>
      <c r="T177" s="6">
        <f t="shared" si="24"/>
        <v>3503.0560292326431</v>
      </c>
      <c r="U177" s="6">
        <f t="shared" si="25"/>
        <v>3147.8013057247258</v>
      </c>
      <c r="V177" s="6">
        <f t="shared" si="26"/>
        <v>2720.4861680876979</v>
      </c>
      <c r="W177" s="6">
        <f t="shared" si="27"/>
        <v>2799.171946406821</v>
      </c>
      <c r="X177" s="6">
        <f t="shared" si="28"/>
        <v>286.16375506588417</v>
      </c>
      <c r="Y177" s="34">
        <f t="shared" si="29"/>
        <v>247.31692437160891</v>
      </c>
    </row>
    <row r="178" spans="1:25" outlineLevel="2">
      <c r="A178" s="29" t="s">
        <v>259</v>
      </c>
      <c r="B178" s="12" t="s">
        <v>266</v>
      </c>
      <c r="C178" s="12" t="s">
        <v>117</v>
      </c>
      <c r="D178" s="12">
        <v>103</v>
      </c>
      <c r="E178" s="13">
        <v>103.25</v>
      </c>
      <c r="F178" s="13">
        <f t="shared" si="32"/>
        <v>26.22</v>
      </c>
      <c r="G178" s="30">
        <f t="shared" si="22"/>
        <v>0.11441647597254005</v>
      </c>
      <c r="H178" s="30">
        <f t="shared" si="23"/>
        <v>0.32570556826849734</v>
      </c>
      <c r="I178" s="13">
        <v>3</v>
      </c>
      <c r="J178" s="13">
        <v>5.54</v>
      </c>
      <c r="K178" s="13">
        <v>17.68</v>
      </c>
      <c r="L178" s="13">
        <v>2.75</v>
      </c>
      <c r="M178" s="13">
        <v>28.97</v>
      </c>
      <c r="N178" s="15">
        <v>-34601.4</v>
      </c>
      <c r="O178" s="15">
        <v>261095.67999999999</v>
      </c>
      <c r="P178" s="15">
        <v>41657.436000000002</v>
      </c>
      <c r="Q178" s="15">
        <v>77819.7</v>
      </c>
      <c r="R178" s="15">
        <v>338915.38</v>
      </c>
      <c r="S178" s="15">
        <v>304313.98</v>
      </c>
      <c r="T178" s="15">
        <f t="shared" si="24"/>
        <v>3282.4734140435835</v>
      </c>
      <c r="U178" s="15">
        <f t="shared" si="25"/>
        <v>2879.0115641646489</v>
      </c>
      <c r="V178" s="15">
        <f t="shared" si="26"/>
        <v>2543.8890460048424</v>
      </c>
      <c r="W178" s="15">
        <f t="shared" si="27"/>
        <v>2528.7717191283291</v>
      </c>
      <c r="X178" s="15">
        <f t="shared" si="28"/>
        <v>261.72832401496811</v>
      </c>
      <c r="Y178" s="31">
        <f t="shared" si="29"/>
        <v>231.26264054589475</v>
      </c>
    </row>
    <row r="179" spans="1:25" outlineLevel="2">
      <c r="A179" s="32" t="s">
        <v>259</v>
      </c>
      <c r="B179" t="s">
        <v>257</v>
      </c>
      <c r="C179" t="s">
        <v>101</v>
      </c>
      <c r="D179">
        <v>105</v>
      </c>
      <c r="E179" s="8">
        <v>104.375</v>
      </c>
      <c r="F179" s="8">
        <f t="shared" si="32"/>
        <v>39.129999999999995</v>
      </c>
      <c r="G179" s="33">
        <f t="shared" si="22"/>
        <v>0.17377970866342962</v>
      </c>
      <c r="H179" s="33">
        <f t="shared" si="23"/>
        <v>0.31842576028622543</v>
      </c>
      <c r="I179" s="8">
        <v>6.8</v>
      </c>
      <c r="J179" s="8">
        <v>5.66</v>
      </c>
      <c r="K179" s="8">
        <v>26.67</v>
      </c>
      <c r="L179" s="8">
        <v>4</v>
      </c>
      <c r="M179" s="8">
        <v>43.13</v>
      </c>
      <c r="N179" s="6">
        <v>-30947.063999999998</v>
      </c>
      <c r="O179" s="6">
        <v>306406.14799999999</v>
      </c>
      <c r="P179" s="6">
        <v>46182.713000000003</v>
      </c>
      <c r="Q179" s="6">
        <v>79813.684999999998</v>
      </c>
      <c r="R179" s="6">
        <v>386219.83299999998</v>
      </c>
      <c r="S179" s="6">
        <v>355272.76899999997</v>
      </c>
      <c r="T179" s="6">
        <f t="shared" si="24"/>
        <v>3700.3097772455089</v>
      </c>
      <c r="U179" s="6">
        <f t="shared" si="25"/>
        <v>3257.8406706586825</v>
      </c>
      <c r="V179" s="6">
        <f t="shared" si="26"/>
        <v>2961.3418538922156</v>
      </c>
      <c r="W179" s="6">
        <f t="shared" si="27"/>
        <v>2935.6277652694607</v>
      </c>
      <c r="X179" s="6">
        <f t="shared" si="28"/>
        <v>296.16733369624387</v>
      </c>
      <c r="Y179" s="34">
        <f t="shared" si="29"/>
        <v>269.21289580838322</v>
      </c>
    </row>
    <row r="180" spans="1:25" outlineLevel="2">
      <c r="A180" s="29" t="s">
        <v>259</v>
      </c>
      <c r="B180" s="12" t="s">
        <v>266</v>
      </c>
      <c r="C180" s="12" t="s">
        <v>140</v>
      </c>
      <c r="D180" s="12">
        <v>99</v>
      </c>
      <c r="E180" s="13">
        <v>104.625</v>
      </c>
      <c r="F180" s="13">
        <f t="shared" si="32"/>
        <v>29.659999999999997</v>
      </c>
      <c r="G180" s="30">
        <f t="shared" si="22"/>
        <v>0.16048550236008094</v>
      </c>
      <c r="H180" s="30">
        <f t="shared" si="23"/>
        <v>0.28927848954821311</v>
      </c>
      <c r="I180" s="13">
        <v>4.76</v>
      </c>
      <c r="J180" s="13">
        <v>3.82</v>
      </c>
      <c r="K180" s="13">
        <v>21.08</v>
      </c>
      <c r="L180" s="13">
        <v>1</v>
      </c>
      <c r="M180" s="13">
        <v>30.66</v>
      </c>
      <c r="N180" s="15">
        <v>-34716.264999999999</v>
      </c>
      <c r="O180" s="15">
        <v>206035.94399999999</v>
      </c>
      <c r="P180" s="15">
        <v>66451.975999999995</v>
      </c>
      <c r="Q180" s="15">
        <v>100837.073</v>
      </c>
      <c r="R180" s="15">
        <v>306873.01699999999</v>
      </c>
      <c r="S180" s="15">
        <v>272156.75199999998</v>
      </c>
      <c r="T180" s="15">
        <f t="shared" si="24"/>
        <v>2933.0754313022699</v>
      </c>
      <c r="U180" s="15">
        <f t="shared" si="25"/>
        <v>2297.9310967741935</v>
      </c>
      <c r="V180" s="15">
        <f t="shared" si="26"/>
        <v>1966.1149438470727</v>
      </c>
      <c r="W180" s="15">
        <f t="shared" si="27"/>
        <v>1969.2802293906809</v>
      </c>
      <c r="X180" s="15">
        <f t="shared" si="28"/>
        <v>208.90282697947214</v>
      </c>
      <c r="Y180" s="31">
        <f t="shared" si="29"/>
        <v>178.73772216791571</v>
      </c>
    </row>
    <row r="181" spans="1:25" outlineLevel="2">
      <c r="A181" s="32" t="s">
        <v>259</v>
      </c>
      <c r="B181" t="s">
        <v>257</v>
      </c>
      <c r="C181" t="s">
        <v>45</v>
      </c>
      <c r="D181">
        <v>102</v>
      </c>
      <c r="E181" s="8">
        <v>106</v>
      </c>
      <c r="F181" s="8">
        <f t="shared" si="32"/>
        <v>34.760000000000005</v>
      </c>
      <c r="G181" s="33">
        <f t="shared" si="22"/>
        <v>0.31645569620253161</v>
      </c>
      <c r="H181" s="33">
        <f t="shared" si="23"/>
        <v>0.48906789413118518</v>
      </c>
      <c r="I181" s="8">
        <v>11</v>
      </c>
      <c r="J181" s="8">
        <v>6</v>
      </c>
      <c r="K181" s="8">
        <v>17.760000000000002</v>
      </c>
      <c r="L181" s="8">
        <v>1.8</v>
      </c>
      <c r="M181" s="8">
        <v>36.56</v>
      </c>
      <c r="N181" s="6">
        <v>-28455.276999999998</v>
      </c>
      <c r="O181" s="6">
        <v>302497.90299999999</v>
      </c>
      <c r="P181" s="6">
        <v>35829.898000000001</v>
      </c>
      <c r="Q181" s="6">
        <v>61404.851999999999</v>
      </c>
      <c r="R181" s="6">
        <v>363902.755</v>
      </c>
      <c r="S181" s="6">
        <v>335447.478</v>
      </c>
      <c r="T181" s="6">
        <f t="shared" si="24"/>
        <v>3433.0448584905662</v>
      </c>
      <c r="U181" s="6">
        <f t="shared" si="25"/>
        <v>3095.0269528301887</v>
      </c>
      <c r="V181" s="6">
        <f t="shared" si="26"/>
        <v>2826.5809433962268</v>
      </c>
      <c r="W181" s="6">
        <f t="shared" si="27"/>
        <v>2853.7538018867922</v>
      </c>
      <c r="X181" s="6">
        <f t="shared" si="28"/>
        <v>281.36608662092624</v>
      </c>
      <c r="Y181" s="34">
        <f t="shared" si="29"/>
        <v>256.96190394511154</v>
      </c>
    </row>
    <row r="182" spans="1:25" outlineLevel="2">
      <c r="A182" s="29" t="s">
        <v>259</v>
      </c>
      <c r="B182" s="12" t="s">
        <v>257</v>
      </c>
      <c r="C182" s="12" t="s">
        <v>55</v>
      </c>
      <c r="D182" s="12">
        <v>105</v>
      </c>
      <c r="E182" s="13">
        <v>106</v>
      </c>
      <c r="F182" s="13">
        <f t="shared" si="32"/>
        <v>29.08</v>
      </c>
      <c r="G182" s="30">
        <f t="shared" si="22"/>
        <v>0.13755158184319122</v>
      </c>
      <c r="H182" s="30">
        <f t="shared" si="23"/>
        <v>0.38033012379642361</v>
      </c>
      <c r="I182" s="13">
        <v>4</v>
      </c>
      <c r="J182" s="13">
        <v>7.06</v>
      </c>
      <c r="K182" s="13">
        <v>18.02</v>
      </c>
      <c r="L182" s="13">
        <v>3.65</v>
      </c>
      <c r="M182" s="13">
        <v>32.729999999999997</v>
      </c>
      <c r="N182" s="15">
        <v>-29886.362000000001</v>
      </c>
      <c r="O182" s="15">
        <v>311829.228</v>
      </c>
      <c r="P182" s="15">
        <v>36723.966999999997</v>
      </c>
      <c r="Q182" s="15">
        <v>78549.759999999995</v>
      </c>
      <c r="R182" s="15">
        <v>390378.98800000001</v>
      </c>
      <c r="S182" s="15">
        <v>360492.62599999999</v>
      </c>
      <c r="T182" s="15">
        <f t="shared" si="24"/>
        <v>3682.8206415094342</v>
      </c>
      <c r="U182" s="15">
        <f t="shared" si="25"/>
        <v>3336.3681226415097</v>
      </c>
      <c r="V182" s="15">
        <f t="shared" si="26"/>
        <v>3054.4213113207547</v>
      </c>
      <c r="W182" s="15">
        <f t="shared" si="27"/>
        <v>2941.7851698113209</v>
      </c>
      <c r="X182" s="15">
        <f t="shared" si="28"/>
        <v>303.30619296740997</v>
      </c>
      <c r="Y182" s="31">
        <f t="shared" si="29"/>
        <v>277.67466466552315</v>
      </c>
    </row>
    <row r="183" spans="1:25" outlineLevel="2">
      <c r="A183" s="32" t="s">
        <v>259</v>
      </c>
      <c r="B183" t="s">
        <v>257</v>
      </c>
      <c r="C183" t="s">
        <v>193</v>
      </c>
      <c r="D183">
        <v>104</v>
      </c>
      <c r="E183" s="8">
        <v>106.25</v>
      </c>
      <c r="F183" s="8">
        <f t="shared" si="32"/>
        <v>33.159999999999997</v>
      </c>
      <c r="G183" s="33">
        <f t="shared" si="22"/>
        <v>9.0470446320868522E-2</v>
      </c>
      <c r="H183" s="33">
        <f t="shared" si="23"/>
        <v>0.38057901085645357</v>
      </c>
      <c r="I183" s="8">
        <v>3</v>
      </c>
      <c r="J183" s="8">
        <v>9.6199999999999992</v>
      </c>
      <c r="K183" s="8">
        <v>20.54</v>
      </c>
      <c r="L183" s="8">
        <v>0.63</v>
      </c>
      <c r="M183" s="8">
        <v>33.79</v>
      </c>
      <c r="N183" s="6">
        <v>-31042.984</v>
      </c>
      <c r="O183" s="6">
        <v>303305.05699999997</v>
      </c>
      <c r="P183" s="6">
        <v>33223.474000000002</v>
      </c>
      <c r="Q183" s="6">
        <v>72278.835000000006</v>
      </c>
      <c r="R183" s="6">
        <v>375583.89199999999</v>
      </c>
      <c r="S183" s="6">
        <v>344540.908</v>
      </c>
      <c r="T183" s="6">
        <f t="shared" si="24"/>
        <v>3534.9072188235295</v>
      </c>
      <c r="U183" s="6">
        <f t="shared" si="25"/>
        <v>3222.2156988235292</v>
      </c>
      <c r="V183" s="6">
        <f t="shared" si="26"/>
        <v>2930.0464376470591</v>
      </c>
      <c r="W183" s="6">
        <f t="shared" si="27"/>
        <v>2854.635830588235</v>
      </c>
      <c r="X183" s="6">
        <f t="shared" si="28"/>
        <v>292.92869989304813</v>
      </c>
      <c r="Y183" s="34">
        <f t="shared" si="29"/>
        <v>266.36785796791446</v>
      </c>
    </row>
    <row r="184" spans="1:25" outlineLevel="2">
      <c r="A184" s="29" t="s">
        <v>259</v>
      </c>
      <c r="B184" s="12" t="s">
        <v>261</v>
      </c>
      <c r="C184" s="12" t="s">
        <v>173</v>
      </c>
      <c r="D184" s="12">
        <v>105</v>
      </c>
      <c r="E184" s="13">
        <v>106.25</v>
      </c>
      <c r="F184" s="13">
        <f t="shared" si="32"/>
        <v>30.809999999999995</v>
      </c>
      <c r="G184" s="30">
        <f t="shared" si="22"/>
        <v>0.25413826679649471</v>
      </c>
      <c r="H184" s="30">
        <f t="shared" si="23"/>
        <v>0.62836741317753986</v>
      </c>
      <c r="I184" s="13">
        <v>7.83</v>
      </c>
      <c r="J184" s="13">
        <v>11.53</v>
      </c>
      <c r="K184" s="13">
        <v>11.45</v>
      </c>
      <c r="L184" s="13">
        <v>2</v>
      </c>
      <c r="M184" s="13">
        <v>32.81</v>
      </c>
      <c r="N184" s="15">
        <v>-42528.358999999997</v>
      </c>
      <c r="O184" s="15">
        <v>281058.70699999999</v>
      </c>
      <c r="P184" s="15">
        <v>29704.98</v>
      </c>
      <c r="Q184" s="15">
        <v>56639.627</v>
      </c>
      <c r="R184" s="15">
        <v>337698.33399999997</v>
      </c>
      <c r="S184" s="15">
        <v>295169.97499999998</v>
      </c>
      <c r="T184" s="15">
        <f t="shared" si="24"/>
        <v>3178.3372611764703</v>
      </c>
      <c r="U184" s="15">
        <f t="shared" si="25"/>
        <v>2898.7609788235295</v>
      </c>
      <c r="V184" s="15">
        <f t="shared" si="26"/>
        <v>2498.4940705882354</v>
      </c>
      <c r="W184" s="15">
        <f t="shared" si="27"/>
        <v>2645.2584188235292</v>
      </c>
      <c r="X184" s="15">
        <f t="shared" si="28"/>
        <v>263.5237253475936</v>
      </c>
      <c r="Y184" s="31">
        <f t="shared" si="29"/>
        <v>227.1358245989305</v>
      </c>
    </row>
    <row r="185" spans="1:25" outlineLevel="2">
      <c r="A185" s="32" t="s">
        <v>259</v>
      </c>
      <c r="B185" t="s">
        <v>310</v>
      </c>
      <c r="C185" t="s">
        <v>211</v>
      </c>
      <c r="D185">
        <v>109</v>
      </c>
      <c r="E185" s="8">
        <v>107.5</v>
      </c>
      <c r="F185" s="8">
        <f t="shared" si="32"/>
        <v>37.690000000000005</v>
      </c>
      <c r="G185" s="33">
        <f t="shared" si="22"/>
        <v>0.12098699920403287</v>
      </c>
      <c r="H185" s="33">
        <f t="shared" si="23"/>
        <v>0.34200053064473335</v>
      </c>
      <c r="I185" s="8">
        <v>4.5599999999999996</v>
      </c>
      <c r="J185" s="8">
        <v>8.33</v>
      </c>
      <c r="K185" s="8">
        <v>24.8</v>
      </c>
      <c r="L185" s="8">
        <v>3.13</v>
      </c>
      <c r="M185" s="8">
        <v>40.74</v>
      </c>
      <c r="N185" s="6">
        <v>-64828.141000000003</v>
      </c>
      <c r="O185" s="6">
        <v>269044.58299999998</v>
      </c>
      <c r="P185" s="6">
        <v>73685.2</v>
      </c>
      <c r="Q185" s="6">
        <v>108292.424</v>
      </c>
      <c r="R185" s="6">
        <v>377337.00699999998</v>
      </c>
      <c r="S185" s="6">
        <v>312508.86599999998</v>
      </c>
      <c r="T185" s="6">
        <f t="shared" si="24"/>
        <v>3510.1116930232556</v>
      </c>
      <c r="U185" s="6">
        <f t="shared" si="25"/>
        <v>2824.6679720930229</v>
      </c>
      <c r="V185" s="6">
        <f t="shared" si="26"/>
        <v>2221.6154976744183</v>
      </c>
      <c r="W185" s="6">
        <f t="shared" si="27"/>
        <v>2502.7403069767443</v>
      </c>
      <c r="X185" s="6">
        <f t="shared" si="28"/>
        <v>256.78799746300206</v>
      </c>
      <c r="Y185" s="34">
        <f t="shared" si="29"/>
        <v>201.96504524312894</v>
      </c>
    </row>
    <row r="186" spans="1:25" outlineLevel="2">
      <c r="A186" s="29" t="s">
        <v>259</v>
      </c>
      <c r="B186" s="12" t="s">
        <v>257</v>
      </c>
      <c r="C186" s="12" t="s">
        <v>81</v>
      </c>
      <c r="D186" s="12">
        <v>106</v>
      </c>
      <c r="E186" s="13">
        <v>107.875</v>
      </c>
      <c r="F186" s="13">
        <f t="shared" si="32"/>
        <v>28.21</v>
      </c>
      <c r="G186" s="30">
        <f t="shared" si="22"/>
        <v>0.13293158454448778</v>
      </c>
      <c r="H186" s="30">
        <f t="shared" si="23"/>
        <v>0.25877348457993615</v>
      </c>
      <c r="I186" s="13">
        <v>3.75</v>
      </c>
      <c r="J186" s="13">
        <v>3.55</v>
      </c>
      <c r="K186" s="13">
        <v>20.91</v>
      </c>
      <c r="L186" s="13">
        <v>2.9</v>
      </c>
      <c r="M186" s="13">
        <v>31.11</v>
      </c>
      <c r="N186" s="15">
        <v>-35774.762000000002</v>
      </c>
      <c r="O186" s="15">
        <v>294509.08600000001</v>
      </c>
      <c r="P186" s="15">
        <v>32563.65</v>
      </c>
      <c r="Q186" s="15">
        <v>62236.006999999998</v>
      </c>
      <c r="R186" s="15">
        <v>356745.09299999999</v>
      </c>
      <c r="S186" s="15">
        <v>320970.33100000001</v>
      </c>
      <c r="T186" s="15">
        <f t="shared" si="24"/>
        <v>3307.0228783314019</v>
      </c>
      <c r="U186" s="15">
        <f t="shared" si="25"/>
        <v>3005.1582201622246</v>
      </c>
      <c r="V186" s="15">
        <f t="shared" si="26"/>
        <v>2673.526590961761</v>
      </c>
      <c r="W186" s="15">
        <f t="shared" si="27"/>
        <v>2730.0958146002317</v>
      </c>
      <c r="X186" s="15">
        <f t="shared" si="28"/>
        <v>273.19620183292949</v>
      </c>
      <c r="Y186" s="31">
        <f t="shared" si="29"/>
        <v>243.04787190561464</v>
      </c>
    </row>
    <row r="187" spans="1:25" outlineLevel="2">
      <c r="A187" s="32" t="s">
        <v>259</v>
      </c>
      <c r="B187" t="s">
        <v>257</v>
      </c>
      <c r="C187" t="s">
        <v>123</v>
      </c>
      <c r="D187">
        <v>105</v>
      </c>
      <c r="E187" s="8">
        <v>109.25</v>
      </c>
      <c r="F187" s="8">
        <f t="shared" si="32"/>
        <v>27.5</v>
      </c>
      <c r="G187" s="33">
        <f t="shared" si="22"/>
        <v>0.16363636363636364</v>
      </c>
      <c r="H187" s="33">
        <f t="shared" si="23"/>
        <v>0.32727272727272727</v>
      </c>
      <c r="I187" s="8">
        <v>4.5</v>
      </c>
      <c r="J187" s="8">
        <v>4.5</v>
      </c>
      <c r="K187" s="8">
        <v>18.5</v>
      </c>
      <c r="L187" s="8">
        <v>2</v>
      </c>
      <c r="M187" s="8">
        <v>29.5</v>
      </c>
      <c r="N187" s="6">
        <v>-30793.07</v>
      </c>
      <c r="O187" s="6">
        <v>243321.51800000001</v>
      </c>
      <c r="P187" s="6">
        <v>29752.732</v>
      </c>
      <c r="Q187" s="6">
        <v>58119.197</v>
      </c>
      <c r="R187" s="6">
        <v>301440.71500000003</v>
      </c>
      <c r="S187" s="6">
        <v>270647.64500000002</v>
      </c>
      <c r="T187" s="6">
        <f t="shared" si="24"/>
        <v>2759.1827459954234</v>
      </c>
      <c r="U187" s="6">
        <f t="shared" si="25"/>
        <v>2486.8465263157896</v>
      </c>
      <c r="V187" s="6">
        <f t="shared" si="26"/>
        <v>2204.9877620137304</v>
      </c>
      <c r="W187" s="6">
        <f t="shared" si="27"/>
        <v>2227.1992494279175</v>
      </c>
      <c r="X187" s="6">
        <f t="shared" si="28"/>
        <v>226.07695693779905</v>
      </c>
      <c r="Y187" s="34">
        <f t="shared" si="29"/>
        <v>200.45343291033913</v>
      </c>
    </row>
    <row r="188" spans="1:25" outlineLevel="2">
      <c r="A188" s="29" t="s">
        <v>259</v>
      </c>
      <c r="B188" s="12" t="s">
        <v>267</v>
      </c>
      <c r="C188" s="12" t="s">
        <v>99</v>
      </c>
      <c r="D188" s="12">
        <v>111</v>
      </c>
      <c r="E188" s="13">
        <v>110.75</v>
      </c>
      <c r="F188" s="13">
        <f t="shared" si="32"/>
        <v>31.549999999999997</v>
      </c>
      <c r="G188" s="30">
        <f t="shared" si="22"/>
        <v>0.14675118858954042</v>
      </c>
      <c r="H188" s="30">
        <f t="shared" si="23"/>
        <v>0.29920760697305865</v>
      </c>
      <c r="I188" s="13">
        <v>4.63</v>
      </c>
      <c r="J188" s="13">
        <v>4.8099999999999996</v>
      </c>
      <c r="K188" s="13">
        <v>22.11</v>
      </c>
      <c r="L188" s="13">
        <v>0</v>
      </c>
      <c r="M188" s="13">
        <v>31.55</v>
      </c>
      <c r="N188" s="15">
        <v>-42027.934000000001</v>
      </c>
      <c r="O188" s="15">
        <v>256280.63500000001</v>
      </c>
      <c r="P188" s="15">
        <v>14748.972</v>
      </c>
      <c r="Q188" s="15">
        <v>66414.679000000004</v>
      </c>
      <c r="R188" s="15">
        <v>322695.31400000001</v>
      </c>
      <c r="S188" s="15">
        <v>280667.38</v>
      </c>
      <c r="T188" s="15">
        <f t="shared" si="24"/>
        <v>2913.7274401805871</v>
      </c>
      <c r="U188" s="15">
        <f t="shared" si="25"/>
        <v>2780.5538781038376</v>
      </c>
      <c r="V188" s="15">
        <f t="shared" si="26"/>
        <v>2401.0691467268621</v>
      </c>
      <c r="W188" s="15">
        <f t="shared" si="27"/>
        <v>2314.0463656884876</v>
      </c>
      <c r="X188" s="15">
        <f t="shared" si="28"/>
        <v>252.77762528216707</v>
      </c>
      <c r="Y188" s="31">
        <f t="shared" si="29"/>
        <v>218.27901333880564</v>
      </c>
    </row>
    <row r="189" spans="1:25" outlineLevel="2">
      <c r="A189" s="32" t="s">
        <v>259</v>
      </c>
      <c r="B189" t="s">
        <v>257</v>
      </c>
      <c r="C189" t="s">
        <v>77</v>
      </c>
      <c r="D189">
        <v>110</v>
      </c>
      <c r="E189" s="8">
        <v>113.75</v>
      </c>
      <c r="F189" s="8">
        <f t="shared" si="32"/>
        <v>34.94</v>
      </c>
      <c r="G189" s="33">
        <f t="shared" si="22"/>
        <v>0.41728677733257014</v>
      </c>
      <c r="H189" s="33">
        <f t="shared" si="23"/>
        <v>0.50314825414997133</v>
      </c>
      <c r="I189" s="8">
        <v>14.58</v>
      </c>
      <c r="J189" s="8">
        <v>3</v>
      </c>
      <c r="K189" s="8">
        <v>17.36</v>
      </c>
      <c r="L189" s="8">
        <v>1</v>
      </c>
      <c r="M189" s="8">
        <v>35.94</v>
      </c>
      <c r="N189" s="6">
        <v>-32366.171999999999</v>
      </c>
      <c r="O189" s="6">
        <v>283428.61800000002</v>
      </c>
      <c r="P189" s="6">
        <v>32581.896000000001</v>
      </c>
      <c r="Q189" s="6">
        <v>72801.574999999997</v>
      </c>
      <c r="R189" s="6">
        <v>356230.19300000003</v>
      </c>
      <c r="S189" s="6">
        <v>323864.02100000001</v>
      </c>
      <c r="T189" s="6">
        <f t="shared" si="24"/>
        <v>3131.6940043956047</v>
      </c>
      <c r="U189" s="6">
        <f t="shared" si="25"/>
        <v>2845.2597538461541</v>
      </c>
      <c r="V189" s="6">
        <f t="shared" si="26"/>
        <v>2560.721978021978</v>
      </c>
      <c r="W189" s="6">
        <f t="shared" si="27"/>
        <v>2491.6801582417584</v>
      </c>
      <c r="X189" s="6">
        <f t="shared" si="28"/>
        <v>258.65997762237765</v>
      </c>
      <c r="Y189" s="34">
        <f t="shared" si="29"/>
        <v>232.79290709290709</v>
      </c>
    </row>
    <row r="190" spans="1:25" outlineLevel="2">
      <c r="A190" s="29" t="s">
        <v>259</v>
      </c>
      <c r="B190" s="12" t="s">
        <v>261</v>
      </c>
      <c r="C190" s="12" t="s">
        <v>186</v>
      </c>
      <c r="D190" s="12">
        <v>113</v>
      </c>
      <c r="E190" s="13">
        <v>114.125</v>
      </c>
      <c r="F190" s="13">
        <f t="shared" si="32"/>
        <v>28.82</v>
      </c>
      <c r="G190" s="30">
        <f t="shared" si="22"/>
        <v>0.31401804302567665</v>
      </c>
      <c r="H190" s="30">
        <f t="shared" si="23"/>
        <v>0.38341429562803608</v>
      </c>
      <c r="I190" s="13">
        <v>9.0500000000000007</v>
      </c>
      <c r="J190" s="13">
        <v>2</v>
      </c>
      <c r="K190" s="13">
        <v>17.77</v>
      </c>
      <c r="L190" s="13">
        <v>2</v>
      </c>
      <c r="M190" s="13">
        <v>30.82</v>
      </c>
      <c r="N190" s="15">
        <v>-46455.599000000002</v>
      </c>
      <c r="O190" s="15">
        <v>295462.446</v>
      </c>
      <c r="P190" s="15">
        <v>32187.828000000001</v>
      </c>
      <c r="Q190" s="15">
        <v>63669.639000000003</v>
      </c>
      <c r="R190" s="15">
        <v>359132.08500000002</v>
      </c>
      <c r="S190" s="15">
        <v>312676.48599999998</v>
      </c>
      <c r="T190" s="15">
        <f t="shared" si="24"/>
        <v>3146.8309748083243</v>
      </c>
      <c r="U190" s="15">
        <f t="shared" si="25"/>
        <v>2864.7908608981384</v>
      </c>
      <c r="V190" s="15">
        <f t="shared" si="26"/>
        <v>2457.731943044907</v>
      </c>
      <c r="W190" s="15">
        <f t="shared" si="27"/>
        <v>2588.9370952902518</v>
      </c>
      <c r="X190" s="15">
        <f t="shared" si="28"/>
        <v>260.43553280892166</v>
      </c>
      <c r="Y190" s="31">
        <f t="shared" si="29"/>
        <v>223.43017664044609</v>
      </c>
    </row>
    <row r="191" spans="1:25" outlineLevel="2">
      <c r="A191" s="32" t="s">
        <v>259</v>
      </c>
      <c r="B191" t="s">
        <v>266</v>
      </c>
      <c r="C191" t="s">
        <v>153</v>
      </c>
      <c r="D191">
        <v>112</v>
      </c>
      <c r="E191" s="8">
        <v>114.25</v>
      </c>
      <c r="F191" s="8">
        <f t="shared" si="32"/>
        <v>25.53</v>
      </c>
      <c r="G191" s="33">
        <f t="shared" si="22"/>
        <v>0.20681551116333724</v>
      </c>
      <c r="H191" s="33">
        <f t="shared" si="23"/>
        <v>0.24598511555033295</v>
      </c>
      <c r="I191" s="8">
        <v>5.28</v>
      </c>
      <c r="J191" s="8">
        <v>1</v>
      </c>
      <c r="K191" s="8">
        <v>19.25</v>
      </c>
      <c r="L191" s="8">
        <v>1.56</v>
      </c>
      <c r="M191" s="8">
        <v>27.09</v>
      </c>
      <c r="N191" s="6">
        <v>-36843.85</v>
      </c>
      <c r="O191" s="6">
        <v>220356.96</v>
      </c>
      <c r="P191" s="6">
        <v>52532.508000000002</v>
      </c>
      <c r="Q191" s="6">
        <v>75208.966</v>
      </c>
      <c r="R191" s="6">
        <v>295565.92599999998</v>
      </c>
      <c r="S191" s="6">
        <v>258722.076</v>
      </c>
      <c r="T191" s="6">
        <f t="shared" si="24"/>
        <v>2587.0102932166301</v>
      </c>
      <c r="U191" s="6">
        <f t="shared" si="25"/>
        <v>2127.2071597374179</v>
      </c>
      <c r="V191" s="6">
        <f t="shared" si="26"/>
        <v>1804.7226958424508</v>
      </c>
      <c r="W191" s="6">
        <f t="shared" si="27"/>
        <v>1928.7261269146607</v>
      </c>
      <c r="X191" s="6">
        <f t="shared" si="28"/>
        <v>193.38246906703799</v>
      </c>
      <c r="Y191" s="34">
        <f t="shared" si="29"/>
        <v>164.06569962204097</v>
      </c>
    </row>
    <row r="192" spans="1:25" outlineLevel="2">
      <c r="A192" s="29" t="s">
        <v>259</v>
      </c>
      <c r="B192" s="12" t="s">
        <v>303</v>
      </c>
      <c r="C192" s="12" t="s">
        <v>120</v>
      </c>
      <c r="D192" s="12">
        <v>113</v>
      </c>
      <c r="E192" s="13">
        <v>114.375</v>
      </c>
      <c r="F192" s="13">
        <f t="shared" si="32"/>
        <v>32.79</v>
      </c>
      <c r="G192" s="30">
        <f t="shared" si="22"/>
        <v>0.23208295211954866</v>
      </c>
      <c r="H192" s="30">
        <f t="shared" si="23"/>
        <v>0.47301006404391588</v>
      </c>
      <c r="I192" s="13">
        <v>7.61</v>
      </c>
      <c r="J192" s="13">
        <v>7.9</v>
      </c>
      <c r="K192" s="13">
        <v>17.28</v>
      </c>
      <c r="L192" s="13">
        <v>2</v>
      </c>
      <c r="M192" s="13">
        <v>34.79</v>
      </c>
      <c r="N192" s="15">
        <v>-45070.173999999999</v>
      </c>
      <c r="O192" s="15">
        <v>287659.81599999999</v>
      </c>
      <c r="P192" s="15">
        <v>19892.697</v>
      </c>
      <c r="Q192" s="15">
        <v>53381.597999999998</v>
      </c>
      <c r="R192" s="15">
        <v>341041.41399999999</v>
      </c>
      <c r="S192" s="15">
        <v>295971.24</v>
      </c>
      <c r="T192" s="15">
        <f t="shared" si="24"/>
        <v>2981.7828546448086</v>
      </c>
      <c r="U192" s="15">
        <f t="shared" si="25"/>
        <v>2807.8576349726777</v>
      </c>
      <c r="V192" s="15">
        <f t="shared" si="26"/>
        <v>2413.801468852459</v>
      </c>
      <c r="W192" s="15">
        <f t="shared" si="27"/>
        <v>2515.0585005464482</v>
      </c>
      <c r="X192" s="15">
        <f t="shared" si="28"/>
        <v>255.25978499751616</v>
      </c>
      <c r="Y192" s="31">
        <f t="shared" si="29"/>
        <v>219.43649716840537</v>
      </c>
    </row>
    <row r="193" spans="1:25" outlineLevel="2">
      <c r="A193" s="32" t="s">
        <v>259</v>
      </c>
      <c r="B193" t="s">
        <v>288</v>
      </c>
      <c r="C193" t="s">
        <v>15</v>
      </c>
      <c r="D193">
        <v>118</v>
      </c>
      <c r="E193" s="8">
        <v>115.25</v>
      </c>
      <c r="F193" s="8">
        <f t="shared" si="32"/>
        <v>34.700000000000003</v>
      </c>
      <c r="G193" s="33">
        <f t="shared" si="22"/>
        <v>0.5789625360230547</v>
      </c>
      <c r="H193" s="33">
        <f t="shared" si="23"/>
        <v>0.78904899135446671</v>
      </c>
      <c r="I193" s="8">
        <v>20.09</v>
      </c>
      <c r="J193" s="8">
        <v>7.29</v>
      </c>
      <c r="K193" s="8">
        <v>7.32</v>
      </c>
      <c r="L193" s="8">
        <v>2.8</v>
      </c>
      <c r="M193" s="8">
        <v>37.5</v>
      </c>
      <c r="N193" s="6">
        <v>-28447.464</v>
      </c>
      <c r="O193" s="6">
        <v>164191.03200000001</v>
      </c>
      <c r="P193" s="6">
        <v>20425.021000000001</v>
      </c>
      <c r="Q193" s="6">
        <v>34777.648999999998</v>
      </c>
      <c r="R193" s="6">
        <v>198968.68100000001</v>
      </c>
      <c r="S193" s="6">
        <v>170521.217</v>
      </c>
      <c r="T193" s="6">
        <f t="shared" si="24"/>
        <v>1726.4093796095447</v>
      </c>
      <c r="U193" s="6">
        <f t="shared" si="25"/>
        <v>1549.185770065076</v>
      </c>
      <c r="V193" s="6">
        <f t="shared" si="26"/>
        <v>1302.3531106290673</v>
      </c>
      <c r="W193" s="6">
        <f t="shared" si="27"/>
        <v>1424.6510368763559</v>
      </c>
      <c r="X193" s="6">
        <f t="shared" si="28"/>
        <v>140.83507000591601</v>
      </c>
      <c r="Y193" s="34">
        <f t="shared" si="29"/>
        <v>118.39573732991521</v>
      </c>
    </row>
    <row r="194" spans="1:25" outlineLevel="2">
      <c r="A194" s="29" t="s">
        <v>259</v>
      </c>
      <c r="B194" s="12" t="s">
        <v>257</v>
      </c>
      <c r="C194" s="12" t="s">
        <v>106</v>
      </c>
      <c r="D194" s="12">
        <v>113</v>
      </c>
      <c r="E194" s="13">
        <v>116</v>
      </c>
      <c r="F194" s="13">
        <f t="shared" si="32"/>
        <v>30.63</v>
      </c>
      <c r="G194" s="30">
        <f t="shared" si="22"/>
        <v>0.36075742735879862</v>
      </c>
      <c r="H194" s="30">
        <f t="shared" si="23"/>
        <v>0.62357166176950707</v>
      </c>
      <c r="I194" s="13">
        <v>11.05</v>
      </c>
      <c r="J194" s="13">
        <v>8.0500000000000007</v>
      </c>
      <c r="K194" s="13">
        <v>11.53</v>
      </c>
      <c r="L194" s="13">
        <v>2</v>
      </c>
      <c r="M194" s="13">
        <v>32.630000000000003</v>
      </c>
      <c r="N194" s="15">
        <v>-35990.402999999998</v>
      </c>
      <c r="O194" s="15">
        <v>303995.36900000001</v>
      </c>
      <c r="P194" s="15">
        <v>26598.241999999998</v>
      </c>
      <c r="Q194" s="15">
        <v>57644.142999999996</v>
      </c>
      <c r="R194" s="15">
        <v>361639.51199999999</v>
      </c>
      <c r="S194" s="15">
        <v>325649.109</v>
      </c>
      <c r="T194" s="15">
        <f t="shared" si="24"/>
        <v>3117.5819999999999</v>
      </c>
      <c r="U194" s="15">
        <f t="shared" si="25"/>
        <v>2888.2868103448277</v>
      </c>
      <c r="V194" s="15">
        <f t="shared" si="26"/>
        <v>2578.024715517241</v>
      </c>
      <c r="W194" s="15">
        <f t="shared" si="27"/>
        <v>2620.6497327586208</v>
      </c>
      <c r="X194" s="15">
        <f t="shared" si="28"/>
        <v>262.57152821316618</v>
      </c>
      <c r="Y194" s="31">
        <f t="shared" si="29"/>
        <v>234.36588322884009</v>
      </c>
    </row>
    <row r="195" spans="1:25" outlineLevel="2">
      <c r="A195" s="32" t="s">
        <v>259</v>
      </c>
      <c r="B195" t="s">
        <v>257</v>
      </c>
      <c r="C195" t="s">
        <v>160</v>
      </c>
      <c r="D195">
        <v>118</v>
      </c>
      <c r="E195" s="8">
        <v>118</v>
      </c>
      <c r="F195" s="8">
        <f t="shared" si="32"/>
        <v>33.590000000000003</v>
      </c>
      <c r="G195" s="33">
        <f t="shared" si="22"/>
        <v>0.38106579339089014</v>
      </c>
      <c r="H195" s="33">
        <f t="shared" si="23"/>
        <v>0.47037808871687997</v>
      </c>
      <c r="I195" s="8">
        <v>12.8</v>
      </c>
      <c r="J195" s="8">
        <v>3</v>
      </c>
      <c r="K195" s="8">
        <v>17.79</v>
      </c>
      <c r="L195" s="8">
        <v>3</v>
      </c>
      <c r="M195" s="8">
        <v>36.590000000000003</v>
      </c>
      <c r="N195" s="6">
        <v>-34786.095999999998</v>
      </c>
      <c r="O195" s="6">
        <v>354171.03200000001</v>
      </c>
      <c r="P195" s="6">
        <v>35209.055</v>
      </c>
      <c r="Q195" s="6">
        <v>68617.447</v>
      </c>
      <c r="R195" s="6">
        <v>422788.47899999999</v>
      </c>
      <c r="S195" s="6">
        <v>388002.38299999997</v>
      </c>
      <c r="T195" s="6">
        <f t="shared" si="24"/>
        <v>3582.9532118644065</v>
      </c>
      <c r="U195" s="6">
        <f t="shared" si="25"/>
        <v>3284.5713898305085</v>
      </c>
      <c r="V195" s="6">
        <f t="shared" si="26"/>
        <v>2989.7739661016949</v>
      </c>
      <c r="W195" s="6">
        <f t="shared" si="27"/>
        <v>3001.4494237288136</v>
      </c>
      <c r="X195" s="6">
        <f t="shared" si="28"/>
        <v>298.59739907550079</v>
      </c>
      <c r="Y195" s="34">
        <f t="shared" si="29"/>
        <v>271.79763328197225</v>
      </c>
    </row>
    <row r="196" spans="1:25" outlineLevel="2">
      <c r="A196" s="29" t="s">
        <v>259</v>
      </c>
      <c r="B196" s="12" t="s">
        <v>257</v>
      </c>
      <c r="C196" s="12" t="s">
        <v>52</v>
      </c>
      <c r="D196" s="12">
        <v>117</v>
      </c>
      <c r="E196" s="13">
        <v>118.625</v>
      </c>
      <c r="F196" s="13">
        <f t="shared" si="32"/>
        <v>38.03</v>
      </c>
      <c r="G196" s="30">
        <f t="shared" si="22"/>
        <v>0.22324480673152775</v>
      </c>
      <c r="H196" s="30">
        <f t="shared" si="23"/>
        <v>0.36129371548777278</v>
      </c>
      <c r="I196" s="13">
        <v>8.49</v>
      </c>
      <c r="J196" s="13">
        <v>5.25</v>
      </c>
      <c r="K196" s="13">
        <v>24.29</v>
      </c>
      <c r="L196" s="13">
        <v>3</v>
      </c>
      <c r="M196" s="13">
        <v>41.03</v>
      </c>
      <c r="N196" s="15">
        <v>-35066.417999999998</v>
      </c>
      <c r="O196" s="15">
        <v>320004.27600000001</v>
      </c>
      <c r="P196" s="15">
        <v>36185.836000000003</v>
      </c>
      <c r="Q196" s="15">
        <v>72092.777000000002</v>
      </c>
      <c r="R196" s="15">
        <v>392097.05300000001</v>
      </c>
      <c r="S196" s="15">
        <v>357030.63500000001</v>
      </c>
      <c r="T196" s="15">
        <f t="shared" si="24"/>
        <v>3305.349234984194</v>
      </c>
      <c r="U196" s="15">
        <f t="shared" si="25"/>
        <v>3000.3053066385669</v>
      </c>
      <c r="V196" s="15">
        <f t="shared" si="26"/>
        <v>2704.697989462592</v>
      </c>
      <c r="W196" s="15">
        <f t="shared" si="27"/>
        <v>2697.6124425711278</v>
      </c>
      <c r="X196" s="15">
        <f t="shared" si="28"/>
        <v>272.75502787623333</v>
      </c>
      <c r="Y196" s="31">
        <f t="shared" si="29"/>
        <v>245.88163540569019</v>
      </c>
    </row>
    <row r="197" spans="1:25" outlineLevel="2">
      <c r="A197" s="32" t="s">
        <v>259</v>
      </c>
      <c r="B197" t="s">
        <v>303</v>
      </c>
      <c r="C197" t="s">
        <v>29</v>
      </c>
      <c r="D197">
        <v>116</v>
      </c>
      <c r="E197" s="8">
        <v>118.75</v>
      </c>
      <c r="F197" s="8">
        <f t="shared" si="32"/>
        <v>32.22</v>
      </c>
      <c r="G197" s="33">
        <f t="shared" si="22"/>
        <v>0.148975791433892</v>
      </c>
      <c r="H197" s="33">
        <f t="shared" si="23"/>
        <v>0.41713221601489764</v>
      </c>
      <c r="I197" s="8">
        <v>4.8</v>
      </c>
      <c r="J197" s="8">
        <v>8.64</v>
      </c>
      <c r="K197" s="8">
        <v>18.78</v>
      </c>
      <c r="L197" s="8">
        <v>1</v>
      </c>
      <c r="M197" s="8">
        <v>33.22</v>
      </c>
      <c r="N197" s="6">
        <v>-44636.731</v>
      </c>
      <c r="O197" s="6">
        <v>319102.16499999998</v>
      </c>
      <c r="P197" s="6">
        <v>42789.599999999999</v>
      </c>
      <c r="Q197" s="6">
        <v>79406.697</v>
      </c>
      <c r="R197" s="6">
        <v>398508.86200000002</v>
      </c>
      <c r="S197" s="6">
        <v>353872.13099999999</v>
      </c>
      <c r="T197" s="6">
        <f t="shared" si="24"/>
        <v>3355.8641010526317</v>
      </c>
      <c r="U197" s="6">
        <f t="shared" si="25"/>
        <v>2995.5306273684214</v>
      </c>
      <c r="V197" s="6">
        <f t="shared" si="26"/>
        <v>2619.6423663157898</v>
      </c>
      <c r="W197" s="6">
        <f t="shared" si="27"/>
        <v>2687.1761263157891</v>
      </c>
      <c r="X197" s="6">
        <f t="shared" si="28"/>
        <v>272.32096612440193</v>
      </c>
      <c r="Y197" s="34">
        <f t="shared" si="29"/>
        <v>238.14930602870817</v>
      </c>
    </row>
    <row r="198" spans="1:25" outlineLevel="2">
      <c r="A198" s="29" t="s">
        <v>259</v>
      </c>
      <c r="B198" s="12" t="s">
        <v>304</v>
      </c>
      <c r="C198" s="12" t="s">
        <v>179</v>
      </c>
      <c r="D198" s="12">
        <v>121</v>
      </c>
      <c r="E198" s="13">
        <v>119.25</v>
      </c>
      <c r="F198" s="13">
        <f t="shared" si="32"/>
        <v>33.019999999999996</v>
      </c>
      <c r="G198" s="30">
        <f t="shared" si="22"/>
        <v>0.16141732283464569</v>
      </c>
      <c r="H198" s="30">
        <f t="shared" si="23"/>
        <v>0.33525136281041795</v>
      </c>
      <c r="I198" s="13">
        <v>5.33</v>
      </c>
      <c r="J198" s="13">
        <v>5.74</v>
      </c>
      <c r="K198" s="13">
        <v>21.95</v>
      </c>
      <c r="L198" s="13">
        <v>3.3</v>
      </c>
      <c r="M198" s="13">
        <v>36.32</v>
      </c>
      <c r="N198" s="15">
        <v>-31471.343000000001</v>
      </c>
      <c r="O198" s="15">
        <v>284658.283</v>
      </c>
      <c r="P198" s="15">
        <v>34751.004000000001</v>
      </c>
      <c r="Q198" s="15">
        <v>71965.865999999995</v>
      </c>
      <c r="R198" s="15">
        <v>356624.14899999998</v>
      </c>
      <c r="S198" s="15">
        <v>325152.80599999998</v>
      </c>
      <c r="T198" s="15">
        <f t="shared" si="24"/>
        <v>2990.5589014675052</v>
      </c>
      <c r="U198" s="15">
        <f t="shared" si="25"/>
        <v>2699.1458700209641</v>
      </c>
      <c r="V198" s="15">
        <f t="shared" si="26"/>
        <v>2435.2352368972743</v>
      </c>
      <c r="W198" s="15">
        <f t="shared" si="27"/>
        <v>2387.0715555555557</v>
      </c>
      <c r="X198" s="15">
        <f t="shared" si="28"/>
        <v>245.37689727463311</v>
      </c>
      <c r="Y198" s="31">
        <f t="shared" si="29"/>
        <v>221.38502153611583</v>
      </c>
    </row>
    <row r="199" spans="1:25" s="1" customFormat="1" outlineLevel="1">
      <c r="A199" s="41" t="s">
        <v>322</v>
      </c>
      <c r="B199" s="11" t="s">
        <v>323</v>
      </c>
      <c r="C199" s="11"/>
      <c r="D199" s="11">
        <f>SUBTOTAL(9,D158:D198)</f>
        <v>4194</v>
      </c>
      <c r="E199" s="42">
        <f>SUBTOTAL(9,E158:E198)</f>
        <v>4253.875</v>
      </c>
      <c r="F199" s="42">
        <f>SUBTOTAL(9,F158:F198)</f>
        <v>1232.2400000000002</v>
      </c>
      <c r="G199" s="43">
        <f t="shared" si="22"/>
        <v>0.23761604882165813</v>
      </c>
      <c r="H199" s="43">
        <f t="shared" si="23"/>
        <v>0.43190449912354739</v>
      </c>
      <c r="I199" s="42">
        <f t="shared" ref="I199:S199" si="33">SUBTOTAL(9,I158:I198)</f>
        <v>292.80000000000007</v>
      </c>
      <c r="J199" s="42">
        <f t="shared" si="33"/>
        <v>239.41000000000008</v>
      </c>
      <c r="K199" s="42">
        <f t="shared" si="33"/>
        <v>700.02999999999986</v>
      </c>
      <c r="L199" s="42">
        <f t="shared" si="33"/>
        <v>76.739999999999995</v>
      </c>
      <c r="M199" s="42">
        <f t="shared" si="33"/>
        <v>1308.8999999999996</v>
      </c>
      <c r="N199" s="44">
        <f t="shared" si="33"/>
        <v>-1475576.3979999998</v>
      </c>
      <c r="O199" s="44">
        <f t="shared" si="33"/>
        <v>10770560.560000001</v>
      </c>
      <c r="P199" s="44">
        <f t="shared" si="33"/>
        <v>1353252.1599999995</v>
      </c>
      <c r="Q199" s="44">
        <f t="shared" si="33"/>
        <v>2649028.2150000008</v>
      </c>
      <c r="R199" s="44">
        <f t="shared" si="33"/>
        <v>13419588.775</v>
      </c>
      <c r="S199" s="44">
        <f t="shared" si="33"/>
        <v>11944012.376999998</v>
      </c>
      <c r="T199" s="44">
        <f t="shared" si="24"/>
        <v>3154.6739796068291</v>
      </c>
      <c r="U199" s="44">
        <f t="shared" si="25"/>
        <v>2836.5517592783053</v>
      </c>
      <c r="V199" s="44">
        <f t="shared" si="26"/>
        <v>2489.6735839675584</v>
      </c>
      <c r="W199" s="44">
        <f t="shared" si="27"/>
        <v>2531.9410090799565</v>
      </c>
      <c r="X199" s="44">
        <f t="shared" si="28"/>
        <v>257.8683417525732</v>
      </c>
      <c r="Y199" s="45">
        <f t="shared" si="29"/>
        <v>226.33396217886894</v>
      </c>
    </row>
    <row r="200" spans="1:25" outlineLevel="2">
      <c r="A200" s="46" t="s">
        <v>260</v>
      </c>
      <c r="B200" s="47" t="s">
        <v>303</v>
      </c>
      <c r="C200" s="47" t="s">
        <v>125</v>
      </c>
      <c r="D200" s="47">
        <v>120</v>
      </c>
      <c r="E200" s="48">
        <v>120.875</v>
      </c>
      <c r="F200" s="48">
        <f t="shared" ref="F200:F222" si="34">+K200+J200+I200</f>
        <v>36.629999999999995</v>
      </c>
      <c r="G200" s="49">
        <f t="shared" si="22"/>
        <v>0.30330330330330335</v>
      </c>
      <c r="H200" s="49">
        <f t="shared" si="23"/>
        <v>0.50969150969150967</v>
      </c>
      <c r="I200" s="48">
        <v>11.11</v>
      </c>
      <c r="J200" s="48">
        <v>7.56</v>
      </c>
      <c r="K200" s="48">
        <v>17.96</v>
      </c>
      <c r="L200" s="48">
        <v>2.5</v>
      </c>
      <c r="M200" s="48">
        <v>39.130000000000003</v>
      </c>
      <c r="N200" s="50">
        <v>-46772.055999999997</v>
      </c>
      <c r="O200" s="50">
        <v>320732.995</v>
      </c>
      <c r="P200" s="50">
        <v>27423.16</v>
      </c>
      <c r="Q200" s="50">
        <v>58829.614999999998</v>
      </c>
      <c r="R200" s="50">
        <v>379562.61</v>
      </c>
      <c r="S200" s="50">
        <v>332790.554</v>
      </c>
      <c r="T200" s="50">
        <f t="shared" si="24"/>
        <v>3140.1250051706306</v>
      </c>
      <c r="U200" s="50">
        <f t="shared" si="25"/>
        <v>2913.2529472595656</v>
      </c>
      <c r="V200" s="50">
        <f t="shared" si="26"/>
        <v>2526.3072926577047</v>
      </c>
      <c r="W200" s="50">
        <f t="shared" si="27"/>
        <v>2653.4270527404342</v>
      </c>
      <c r="X200" s="50">
        <f t="shared" si="28"/>
        <v>264.84117702359686</v>
      </c>
      <c r="Y200" s="51">
        <f t="shared" si="29"/>
        <v>229.6642993325186</v>
      </c>
    </row>
    <row r="201" spans="1:25" outlineLevel="2">
      <c r="A201" s="32" t="s">
        <v>260</v>
      </c>
      <c r="B201" t="s">
        <v>288</v>
      </c>
      <c r="C201" t="s">
        <v>162</v>
      </c>
      <c r="D201">
        <v>126</v>
      </c>
      <c r="E201" s="8">
        <v>124.125</v>
      </c>
      <c r="F201" s="8">
        <f t="shared" si="34"/>
        <v>29.729999999999997</v>
      </c>
      <c r="G201" s="33">
        <f t="shared" ref="G201:G224" si="35">+I201/F201</f>
        <v>0.37403296333669694</v>
      </c>
      <c r="H201" s="33">
        <f t="shared" ref="H201:H224" si="36">+(I201+J201)/F201</f>
        <v>0.59064917591658261</v>
      </c>
      <c r="I201" s="8">
        <v>11.12</v>
      </c>
      <c r="J201" s="8">
        <v>6.44</v>
      </c>
      <c r="K201" s="8">
        <v>12.17</v>
      </c>
      <c r="L201" s="8">
        <v>1.35</v>
      </c>
      <c r="M201" s="8">
        <v>31.08</v>
      </c>
      <c r="N201" s="6">
        <v>-82318.67</v>
      </c>
      <c r="O201" s="6">
        <v>267459.495</v>
      </c>
      <c r="P201" s="6">
        <v>44645.43</v>
      </c>
      <c r="Q201" s="6">
        <v>95898.119000000006</v>
      </c>
      <c r="R201" s="6">
        <v>363357.614</v>
      </c>
      <c r="S201" s="6">
        <v>281038.94400000002</v>
      </c>
      <c r="T201" s="6">
        <f t="shared" ref="T201:T224" si="37">+R201/E201</f>
        <v>2927.3523786505539</v>
      </c>
      <c r="U201" s="6">
        <f t="shared" ref="U201:U224" si="38">+(R201-P201)/E201</f>
        <v>2567.6711701913396</v>
      </c>
      <c r="V201" s="6">
        <f t="shared" ref="V201:V224" si="39">+(S201-P201)/E201</f>
        <v>1904.4794682779459</v>
      </c>
      <c r="W201" s="6">
        <f t="shared" ref="W201:W224" si="40">+O201/E201</f>
        <v>2154.7592749244714</v>
      </c>
      <c r="X201" s="6">
        <f t="shared" ref="X201:X224" si="41">+U201/$X$1</f>
        <v>233.42465183557633</v>
      </c>
      <c r="Y201" s="34">
        <f t="shared" ref="Y201:Y224" si="42">+V201/$X$1</f>
        <v>173.1344971161769</v>
      </c>
    </row>
    <row r="202" spans="1:25" outlineLevel="2">
      <c r="A202" s="29" t="s">
        <v>260</v>
      </c>
      <c r="B202" s="12" t="s">
        <v>265</v>
      </c>
      <c r="C202" s="12" t="s">
        <v>121</v>
      </c>
      <c r="D202" s="12">
        <v>122</v>
      </c>
      <c r="E202" s="13">
        <v>124.25</v>
      </c>
      <c r="F202" s="13">
        <f t="shared" si="34"/>
        <v>38.840000000000003</v>
      </c>
      <c r="G202" s="30">
        <f t="shared" si="35"/>
        <v>0.28372811534500514</v>
      </c>
      <c r="H202" s="30">
        <f t="shared" si="36"/>
        <v>0.48326467559217295</v>
      </c>
      <c r="I202" s="13">
        <v>11.02</v>
      </c>
      <c r="J202" s="13">
        <v>7.75</v>
      </c>
      <c r="K202" s="13">
        <v>20.07</v>
      </c>
      <c r="L202" s="13">
        <v>1</v>
      </c>
      <c r="M202" s="13">
        <v>39.840000000000003</v>
      </c>
      <c r="N202" s="15">
        <v>-45490.519</v>
      </c>
      <c r="O202" s="15">
        <v>291696.71100000001</v>
      </c>
      <c r="P202" s="15">
        <v>20889.036</v>
      </c>
      <c r="Q202" s="15">
        <v>60574.902000000002</v>
      </c>
      <c r="R202" s="15">
        <v>352271.61300000001</v>
      </c>
      <c r="S202" s="15">
        <v>306781.09399999998</v>
      </c>
      <c r="T202" s="15">
        <f t="shared" si="37"/>
        <v>2835.1840080482898</v>
      </c>
      <c r="U202" s="15">
        <f t="shared" si="38"/>
        <v>2667.0629939637824</v>
      </c>
      <c r="V202" s="15">
        <f t="shared" si="39"/>
        <v>2300.942116700201</v>
      </c>
      <c r="W202" s="15">
        <f t="shared" si="40"/>
        <v>2347.6596458752515</v>
      </c>
      <c r="X202" s="15">
        <f t="shared" si="41"/>
        <v>242.46027217852568</v>
      </c>
      <c r="Y202" s="31">
        <f t="shared" si="42"/>
        <v>209.17655606365463</v>
      </c>
    </row>
    <row r="203" spans="1:25" outlineLevel="2">
      <c r="A203" s="32" t="s">
        <v>260</v>
      </c>
      <c r="B203" t="s">
        <v>261</v>
      </c>
      <c r="C203" t="s">
        <v>145</v>
      </c>
      <c r="D203">
        <v>126</v>
      </c>
      <c r="E203" s="8">
        <v>127.25</v>
      </c>
      <c r="F203" s="8">
        <f t="shared" si="34"/>
        <v>36.86</v>
      </c>
      <c r="G203" s="33">
        <f t="shared" si="35"/>
        <v>0.19669017905588715</v>
      </c>
      <c r="H203" s="33">
        <f t="shared" si="36"/>
        <v>0.46798697775366249</v>
      </c>
      <c r="I203" s="8">
        <v>7.25</v>
      </c>
      <c r="J203" s="8">
        <v>10</v>
      </c>
      <c r="K203" s="8">
        <v>19.61</v>
      </c>
      <c r="L203" s="8">
        <v>1.56</v>
      </c>
      <c r="M203" s="8">
        <v>38.42</v>
      </c>
      <c r="N203" s="6">
        <v>-47902.631000000001</v>
      </c>
      <c r="O203" s="6">
        <v>309391.74300000002</v>
      </c>
      <c r="P203" s="6">
        <v>34778.364000000001</v>
      </c>
      <c r="Q203" s="6">
        <v>68864.517000000007</v>
      </c>
      <c r="R203" s="6">
        <v>378256.26</v>
      </c>
      <c r="S203" s="6">
        <v>330353.62900000002</v>
      </c>
      <c r="T203" s="6">
        <f t="shared" si="37"/>
        <v>2972.5442829076624</v>
      </c>
      <c r="U203" s="6">
        <f t="shared" si="38"/>
        <v>2699.2369037328094</v>
      </c>
      <c r="V203" s="6">
        <f t="shared" si="39"/>
        <v>2322.7918664047152</v>
      </c>
      <c r="W203" s="6">
        <f t="shared" si="40"/>
        <v>2431.3692966601179</v>
      </c>
      <c r="X203" s="6">
        <f t="shared" si="41"/>
        <v>245.38517306661905</v>
      </c>
      <c r="Y203" s="34">
        <f t="shared" si="42"/>
        <v>211.1628969458832</v>
      </c>
    </row>
    <row r="204" spans="1:25" outlineLevel="2">
      <c r="A204" s="29" t="s">
        <v>260</v>
      </c>
      <c r="B204" s="12" t="s">
        <v>303</v>
      </c>
      <c r="C204" s="12" t="s">
        <v>33</v>
      </c>
      <c r="D204" s="12">
        <v>126</v>
      </c>
      <c r="E204" s="13">
        <v>127.375</v>
      </c>
      <c r="F204" s="13">
        <f t="shared" si="34"/>
        <v>38.840000000000003</v>
      </c>
      <c r="G204" s="30">
        <f t="shared" si="35"/>
        <v>0.22657054582904224</v>
      </c>
      <c r="H204" s="30">
        <f t="shared" si="36"/>
        <v>0.37693099897013388</v>
      </c>
      <c r="I204" s="13">
        <v>8.8000000000000007</v>
      </c>
      <c r="J204" s="13">
        <v>5.84</v>
      </c>
      <c r="K204" s="13">
        <v>24.2</v>
      </c>
      <c r="L204" s="13">
        <v>4</v>
      </c>
      <c r="M204" s="13">
        <v>42.7</v>
      </c>
      <c r="N204" s="15">
        <v>-47876.908000000003</v>
      </c>
      <c r="O204" s="15">
        <v>338013.66600000003</v>
      </c>
      <c r="P204" s="15">
        <v>37512.517999999996</v>
      </c>
      <c r="Q204" s="15">
        <v>82132.702000000005</v>
      </c>
      <c r="R204" s="15">
        <v>420146.36800000002</v>
      </c>
      <c r="S204" s="15">
        <v>372269.46</v>
      </c>
      <c r="T204" s="15">
        <f t="shared" si="37"/>
        <v>3298.4994543670268</v>
      </c>
      <c r="U204" s="15">
        <f t="shared" si="38"/>
        <v>3003.9948969578022</v>
      </c>
      <c r="V204" s="15">
        <f t="shared" si="39"/>
        <v>2628.121232580962</v>
      </c>
      <c r="W204" s="15">
        <f t="shared" si="40"/>
        <v>2653.6892325809617</v>
      </c>
      <c r="X204" s="15">
        <f t="shared" si="41"/>
        <v>273.09044517798202</v>
      </c>
      <c r="Y204" s="31">
        <f t="shared" si="42"/>
        <v>238.92011205281472</v>
      </c>
    </row>
    <row r="205" spans="1:25" outlineLevel="2">
      <c r="A205" s="32" t="s">
        <v>260</v>
      </c>
      <c r="B205" t="s">
        <v>266</v>
      </c>
      <c r="C205" t="s">
        <v>107</v>
      </c>
      <c r="D205">
        <v>125</v>
      </c>
      <c r="E205" s="8">
        <v>127.75</v>
      </c>
      <c r="F205" s="8">
        <f t="shared" si="34"/>
        <v>25.970000000000002</v>
      </c>
      <c r="G205" s="33">
        <f t="shared" si="35"/>
        <v>0.14632268001540236</v>
      </c>
      <c r="H205" s="33">
        <f t="shared" si="36"/>
        <v>0.33885252214093187</v>
      </c>
      <c r="I205" s="8">
        <v>3.8</v>
      </c>
      <c r="J205" s="8">
        <v>5</v>
      </c>
      <c r="K205" s="8">
        <v>17.170000000000002</v>
      </c>
      <c r="L205" s="8">
        <v>1</v>
      </c>
      <c r="M205" s="8">
        <v>26.97</v>
      </c>
      <c r="N205" s="6">
        <v>-35233.535000000003</v>
      </c>
      <c r="O205" s="6">
        <v>163460.60200000001</v>
      </c>
      <c r="P205" s="6">
        <v>35374.614000000001</v>
      </c>
      <c r="Q205" s="6">
        <v>75872.228000000003</v>
      </c>
      <c r="R205" s="6">
        <v>239332.83</v>
      </c>
      <c r="S205" s="6">
        <v>204099.29500000001</v>
      </c>
      <c r="T205" s="6">
        <f t="shared" si="37"/>
        <v>1873.4468101761252</v>
      </c>
      <c r="U205" s="6">
        <f t="shared" si="38"/>
        <v>1596.5418082191779</v>
      </c>
      <c r="V205" s="6">
        <f t="shared" si="39"/>
        <v>1320.7411428571429</v>
      </c>
      <c r="W205" s="6">
        <f t="shared" si="40"/>
        <v>1279.5350450097849</v>
      </c>
      <c r="X205" s="6">
        <f t="shared" si="41"/>
        <v>145.14016438356163</v>
      </c>
      <c r="Y205" s="34">
        <f t="shared" si="42"/>
        <v>120.06737662337663</v>
      </c>
    </row>
    <row r="206" spans="1:25" outlineLevel="2">
      <c r="A206" s="29" t="s">
        <v>260</v>
      </c>
      <c r="B206" s="12" t="s">
        <v>257</v>
      </c>
      <c r="C206" s="12" t="s">
        <v>92</v>
      </c>
      <c r="D206" s="12">
        <v>123</v>
      </c>
      <c r="E206" s="13">
        <v>128</v>
      </c>
      <c r="F206" s="13">
        <f t="shared" si="34"/>
        <v>35.03</v>
      </c>
      <c r="G206" s="30">
        <f t="shared" si="35"/>
        <v>0.29688838138738227</v>
      </c>
      <c r="H206" s="30">
        <f t="shared" si="36"/>
        <v>0.55894947188124455</v>
      </c>
      <c r="I206" s="13">
        <v>10.4</v>
      </c>
      <c r="J206" s="13">
        <v>9.18</v>
      </c>
      <c r="K206" s="13">
        <v>15.45</v>
      </c>
      <c r="L206" s="13">
        <v>4.5</v>
      </c>
      <c r="M206" s="13">
        <v>39.53</v>
      </c>
      <c r="N206" s="15">
        <v>-37155.985000000001</v>
      </c>
      <c r="O206" s="15">
        <v>340610.81599999999</v>
      </c>
      <c r="P206" s="15">
        <v>32163.679</v>
      </c>
      <c r="Q206" s="15">
        <v>62595.237999999998</v>
      </c>
      <c r="R206" s="15">
        <v>403206.054</v>
      </c>
      <c r="S206" s="15">
        <v>366050.06900000002</v>
      </c>
      <c r="T206" s="15">
        <f t="shared" si="37"/>
        <v>3150.047296875</v>
      </c>
      <c r="U206" s="15">
        <f t="shared" si="38"/>
        <v>2898.7685546875</v>
      </c>
      <c r="V206" s="15">
        <f t="shared" si="39"/>
        <v>2608.4874218750001</v>
      </c>
      <c r="W206" s="15">
        <f t="shared" si="40"/>
        <v>2661.0219999999999</v>
      </c>
      <c r="X206" s="15">
        <f t="shared" si="41"/>
        <v>263.5244140625</v>
      </c>
      <c r="Y206" s="31">
        <f t="shared" si="42"/>
        <v>237.13522017045455</v>
      </c>
    </row>
    <row r="207" spans="1:25" outlineLevel="2">
      <c r="A207" s="32" t="s">
        <v>260</v>
      </c>
      <c r="B207" t="s">
        <v>257</v>
      </c>
      <c r="C207" t="s">
        <v>196</v>
      </c>
      <c r="D207">
        <v>133</v>
      </c>
      <c r="E207" s="8">
        <v>132</v>
      </c>
      <c r="F207" s="8">
        <f t="shared" si="34"/>
        <v>40.619999999999997</v>
      </c>
      <c r="G207" s="33">
        <f t="shared" si="35"/>
        <v>8.6410635155096019E-2</v>
      </c>
      <c r="H207" s="33">
        <f t="shared" si="36"/>
        <v>0.44583948793697686</v>
      </c>
      <c r="I207" s="8">
        <v>3.51</v>
      </c>
      <c r="J207" s="8">
        <v>14.6</v>
      </c>
      <c r="K207" s="8">
        <v>22.51</v>
      </c>
      <c r="L207" s="8">
        <v>0</v>
      </c>
      <c r="M207" s="8">
        <v>40.47</v>
      </c>
      <c r="N207" s="6">
        <v>-36343.269999999997</v>
      </c>
      <c r="O207" s="6">
        <v>324808.17700000003</v>
      </c>
      <c r="P207" s="6">
        <v>48421.838000000003</v>
      </c>
      <c r="Q207" s="6">
        <v>114225.09600000001</v>
      </c>
      <c r="R207" s="6">
        <v>439033.27299999999</v>
      </c>
      <c r="S207" s="6">
        <v>402690.00300000003</v>
      </c>
      <c r="T207" s="6">
        <f t="shared" si="37"/>
        <v>3326.0096439393938</v>
      </c>
      <c r="U207" s="6">
        <f t="shared" si="38"/>
        <v>2959.1775378787879</v>
      </c>
      <c r="V207" s="6">
        <f t="shared" si="39"/>
        <v>2683.8497348484852</v>
      </c>
      <c r="W207" s="6">
        <f t="shared" si="40"/>
        <v>2460.6680075757577</v>
      </c>
      <c r="X207" s="6">
        <f t="shared" si="41"/>
        <v>269.01613980716252</v>
      </c>
      <c r="Y207" s="34">
        <f t="shared" si="42"/>
        <v>243.98633953168047</v>
      </c>
    </row>
    <row r="208" spans="1:25" outlineLevel="2">
      <c r="A208" s="29" t="s">
        <v>260</v>
      </c>
      <c r="B208" s="12" t="s">
        <v>261</v>
      </c>
      <c r="C208" s="12" t="s">
        <v>212</v>
      </c>
      <c r="D208" s="12">
        <v>138</v>
      </c>
      <c r="E208" s="13">
        <v>138.375</v>
      </c>
      <c r="F208" s="13">
        <f t="shared" si="34"/>
        <v>34.51</v>
      </c>
      <c r="G208" s="30">
        <f t="shared" si="35"/>
        <v>0.56940017386264852</v>
      </c>
      <c r="H208" s="30">
        <f t="shared" si="36"/>
        <v>0.6169226311214141</v>
      </c>
      <c r="I208" s="13">
        <v>19.649999999999999</v>
      </c>
      <c r="J208" s="13">
        <v>1.64</v>
      </c>
      <c r="K208" s="13">
        <v>13.22</v>
      </c>
      <c r="L208" s="13">
        <v>1</v>
      </c>
      <c r="M208" s="13">
        <v>35.51</v>
      </c>
      <c r="N208" s="15">
        <v>-51610.197999999997</v>
      </c>
      <c r="O208" s="15">
        <v>347971.174</v>
      </c>
      <c r="P208" s="15">
        <v>31402.68</v>
      </c>
      <c r="Q208" s="15">
        <v>69930.160999999993</v>
      </c>
      <c r="R208" s="15">
        <v>417901.33500000002</v>
      </c>
      <c r="S208" s="15">
        <v>366291.13699999999</v>
      </c>
      <c r="T208" s="15">
        <f t="shared" si="37"/>
        <v>3020.0638482384825</v>
      </c>
      <c r="U208" s="15">
        <f t="shared" si="38"/>
        <v>2793.1248780487808</v>
      </c>
      <c r="V208" s="15">
        <f t="shared" si="39"/>
        <v>2420.1514507678412</v>
      </c>
      <c r="W208" s="15">
        <f t="shared" si="40"/>
        <v>2514.6968310749776</v>
      </c>
      <c r="X208" s="15">
        <f t="shared" si="41"/>
        <v>253.92044345898009</v>
      </c>
      <c r="Y208" s="31">
        <f t="shared" si="42"/>
        <v>220.01376825162194</v>
      </c>
    </row>
    <row r="209" spans="1:25" outlineLevel="2">
      <c r="A209" s="32" t="s">
        <v>260</v>
      </c>
      <c r="B209" t="s">
        <v>289</v>
      </c>
      <c r="C209" t="s">
        <v>86</v>
      </c>
      <c r="D209">
        <v>144</v>
      </c>
      <c r="E209" s="8">
        <v>138.5</v>
      </c>
      <c r="F209" s="8">
        <f t="shared" si="34"/>
        <v>36.090000000000003</v>
      </c>
      <c r="G209" s="33">
        <f t="shared" si="35"/>
        <v>0.22887226378498196</v>
      </c>
      <c r="H209" s="33">
        <f t="shared" si="36"/>
        <v>0.43114436131892481</v>
      </c>
      <c r="I209" s="8">
        <v>8.26</v>
      </c>
      <c r="J209" s="8">
        <v>7.3</v>
      </c>
      <c r="K209" s="8">
        <v>20.53</v>
      </c>
      <c r="L209" s="8">
        <v>0.25</v>
      </c>
      <c r="M209" s="8">
        <v>36.340000000000003</v>
      </c>
      <c r="N209" s="6">
        <v>-42880.603999999999</v>
      </c>
      <c r="O209" s="6">
        <v>371850.52600000001</v>
      </c>
      <c r="P209" s="6">
        <v>51044.362999999998</v>
      </c>
      <c r="Q209" s="6">
        <v>93278.81</v>
      </c>
      <c r="R209" s="6">
        <v>465129.33600000001</v>
      </c>
      <c r="S209" s="6">
        <v>422248.73200000002</v>
      </c>
      <c r="T209" s="6">
        <f t="shared" si="37"/>
        <v>3358.3345559566787</v>
      </c>
      <c r="U209" s="6">
        <f t="shared" si="38"/>
        <v>2989.7831985559565</v>
      </c>
      <c r="V209" s="6">
        <f t="shared" si="39"/>
        <v>2680.175949458484</v>
      </c>
      <c r="W209" s="6">
        <f t="shared" si="40"/>
        <v>2684.8413429602888</v>
      </c>
      <c r="X209" s="6">
        <f t="shared" si="41"/>
        <v>271.79847259599603</v>
      </c>
      <c r="Y209" s="34">
        <f t="shared" si="42"/>
        <v>243.65235904168037</v>
      </c>
    </row>
    <row r="210" spans="1:25" outlineLevel="2">
      <c r="A210" s="29" t="s">
        <v>260</v>
      </c>
      <c r="B210" s="12" t="s">
        <v>270</v>
      </c>
      <c r="C210" s="12" t="s">
        <v>215</v>
      </c>
      <c r="D210" s="12">
        <v>135</v>
      </c>
      <c r="E210" s="13">
        <v>138.625</v>
      </c>
      <c r="F210" s="13">
        <f t="shared" si="34"/>
        <v>28.93</v>
      </c>
      <c r="G210" s="30">
        <f t="shared" si="35"/>
        <v>0.47874179052886279</v>
      </c>
      <c r="H210" s="30">
        <f t="shared" si="36"/>
        <v>0.51330798479087447</v>
      </c>
      <c r="I210" s="13">
        <v>13.85</v>
      </c>
      <c r="J210" s="13">
        <v>1</v>
      </c>
      <c r="K210" s="13">
        <v>14.08</v>
      </c>
      <c r="L210" s="13">
        <v>1.75</v>
      </c>
      <c r="M210" s="13">
        <v>30.68</v>
      </c>
      <c r="N210" s="15">
        <v>-57599.974999999999</v>
      </c>
      <c r="O210" s="15">
        <v>276953.45899999997</v>
      </c>
      <c r="P210" s="15">
        <v>21642.612000000001</v>
      </c>
      <c r="Q210" s="15">
        <v>53648.588000000003</v>
      </c>
      <c r="R210" s="15">
        <v>330602.04700000002</v>
      </c>
      <c r="S210" s="15">
        <v>273002.07199999999</v>
      </c>
      <c r="T210" s="15">
        <f t="shared" si="37"/>
        <v>2384.8659837691616</v>
      </c>
      <c r="U210" s="15">
        <f t="shared" si="38"/>
        <v>2228.7425428313795</v>
      </c>
      <c r="V210" s="15">
        <f t="shared" si="39"/>
        <v>1813.2332551848513</v>
      </c>
      <c r="W210" s="15">
        <f t="shared" si="40"/>
        <v>1997.8608403967537</v>
      </c>
      <c r="X210" s="15">
        <f t="shared" si="41"/>
        <v>202.61295843921633</v>
      </c>
      <c r="Y210" s="31">
        <f t="shared" si="42"/>
        <v>164.83938683498647</v>
      </c>
    </row>
    <row r="211" spans="1:25" outlineLevel="2">
      <c r="A211" s="32" t="s">
        <v>260</v>
      </c>
      <c r="B211" t="s">
        <v>261</v>
      </c>
      <c r="C211" t="s">
        <v>48</v>
      </c>
      <c r="D211">
        <v>137</v>
      </c>
      <c r="E211" s="8">
        <v>138.75</v>
      </c>
      <c r="F211" s="8">
        <f t="shared" si="34"/>
        <v>33.81</v>
      </c>
      <c r="G211" s="33">
        <f t="shared" si="35"/>
        <v>0.29636202307009757</v>
      </c>
      <c r="H211" s="33">
        <f t="shared" si="36"/>
        <v>0.46140195208518187</v>
      </c>
      <c r="I211" s="8">
        <v>10.02</v>
      </c>
      <c r="J211" s="8">
        <v>5.58</v>
      </c>
      <c r="K211" s="8">
        <v>18.21</v>
      </c>
      <c r="L211" s="8">
        <v>1</v>
      </c>
      <c r="M211" s="8">
        <v>34.81</v>
      </c>
      <c r="N211" s="6">
        <v>-55351.114000000001</v>
      </c>
      <c r="O211" s="6">
        <v>371668.93699999998</v>
      </c>
      <c r="P211" s="6">
        <v>45313.464</v>
      </c>
      <c r="Q211" s="6">
        <v>82420.58</v>
      </c>
      <c r="R211" s="6">
        <v>454089.51699999999</v>
      </c>
      <c r="S211" s="6">
        <v>398738.40299999999</v>
      </c>
      <c r="T211" s="6">
        <f t="shared" si="37"/>
        <v>3272.7172396396395</v>
      </c>
      <c r="U211" s="6">
        <f t="shared" si="38"/>
        <v>2946.1337153153154</v>
      </c>
      <c r="V211" s="6">
        <f t="shared" si="39"/>
        <v>2547.2067675675676</v>
      </c>
      <c r="W211" s="6">
        <f t="shared" si="40"/>
        <v>2678.6950414414414</v>
      </c>
      <c r="X211" s="6">
        <f t="shared" si="41"/>
        <v>267.83033775593776</v>
      </c>
      <c r="Y211" s="34">
        <f t="shared" si="42"/>
        <v>231.56425159705159</v>
      </c>
    </row>
    <row r="212" spans="1:25" outlineLevel="2">
      <c r="A212" s="29" t="s">
        <v>260</v>
      </c>
      <c r="B212" s="12" t="s">
        <v>265</v>
      </c>
      <c r="C212" s="12" t="s">
        <v>191</v>
      </c>
      <c r="D212" s="12">
        <v>140</v>
      </c>
      <c r="E212" s="13">
        <v>141.625</v>
      </c>
      <c r="F212" s="13">
        <f t="shared" si="34"/>
        <v>52.769999999999996</v>
      </c>
      <c r="G212" s="30">
        <f t="shared" si="35"/>
        <v>0.2385825279514876</v>
      </c>
      <c r="H212" s="30">
        <f t="shared" si="36"/>
        <v>0.48682963805192342</v>
      </c>
      <c r="I212" s="13">
        <v>12.59</v>
      </c>
      <c r="J212" s="13">
        <v>13.1</v>
      </c>
      <c r="K212" s="13">
        <v>27.08</v>
      </c>
      <c r="L212" s="13">
        <v>1.24</v>
      </c>
      <c r="M212" s="13">
        <v>53.91</v>
      </c>
      <c r="N212" s="15">
        <v>-56146.343000000001</v>
      </c>
      <c r="O212" s="15">
        <v>372277.59</v>
      </c>
      <c r="P212" s="15">
        <v>32565.407999999999</v>
      </c>
      <c r="Q212" s="15">
        <v>78985.968999999997</v>
      </c>
      <c r="R212" s="15">
        <v>451263.55900000001</v>
      </c>
      <c r="S212" s="15">
        <v>395117.21600000001</v>
      </c>
      <c r="T212" s="15">
        <f t="shared" si="37"/>
        <v>3186.3269832303617</v>
      </c>
      <c r="U212" s="15">
        <f t="shared" si="38"/>
        <v>2956.3858852603707</v>
      </c>
      <c r="V212" s="15">
        <f t="shared" si="39"/>
        <v>2559.9421571050311</v>
      </c>
      <c r="W212" s="15">
        <f t="shared" si="40"/>
        <v>2628.61493380406</v>
      </c>
      <c r="X212" s="15">
        <f t="shared" si="41"/>
        <v>268.76235320548824</v>
      </c>
      <c r="Y212" s="31">
        <f t="shared" si="42"/>
        <v>232.72201428227555</v>
      </c>
    </row>
    <row r="213" spans="1:25" outlineLevel="2">
      <c r="A213" s="32" t="s">
        <v>260</v>
      </c>
      <c r="B213" t="s">
        <v>288</v>
      </c>
      <c r="C213" t="s">
        <v>155</v>
      </c>
      <c r="D213">
        <v>145</v>
      </c>
      <c r="E213" s="8">
        <v>145.25</v>
      </c>
      <c r="F213" s="8">
        <f t="shared" si="34"/>
        <v>34.380000000000003</v>
      </c>
      <c r="G213" s="33">
        <f t="shared" si="35"/>
        <v>0.40517742873763812</v>
      </c>
      <c r="H213" s="33">
        <f t="shared" si="36"/>
        <v>0.62536358347876664</v>
      </c>
      <c r="I213" s="8">
        <v>13.93</v>
      </c>
      <c r="J213" s="8">
        <v>7.57</v>
      </c>
      <c r="K213" s="8">
        <v>12.88</v>
      </c>
      <c r="L213" s="8">
        <v>3.44</v>
      </c>
      <c r="M213" s="8">
        <v>37.82</v>
      </c>
      <c r="N213" s="6">
        <v>-51132.77</v>
      </c>
      <c r="O213" s="6">
        <v>237081.005</v>
      </c>
      <c r="P213" s="6">
        <v>26883.878000000001</v>
      </c>
      <c r="Q213" s="6">
        <v>55575.355000000003</v>
      </c>
      <c r="R213" s="6">
        <v>292656.36</v>
      </c>
      <c r="S213" s="6">
        <v>241523.59</v>
      </c>
      <c r="T213" s="6">
        <f t="shared" si="37"/>
        <v>2014.8458519793458</v>
      </c>
      <c r="U213" s="6">
        <f t="shared" si="38"/>
        <v>1829.7589122203096</v>
      </c>
      <c r="V213" s="6">
        <f t="shared" si="39"/>
        <v>1477.7260722891567</v>
      </c>
      <c r="W213" s="6">
        <f t="shared" si="40"/>
        <v>1632.2272289156626</v>
      </c>
      <c r="X213" s="6">
        <f t="shared" si="41"/>
        <v>166.34171929275541</v>
      </c>
      <c r="Y213" s="34">
        <f t="shared" si="42"/>
        <v>134.33873384446881</v>
      </c>
    </row>
    <row r="214" spans="1:25" outlineLevel="2">
      <c r="A214" s="29" t="s">
        <v>260</v>
      </c>
      <c r="B214" s="12" t="s">
        <v>257</v>
      </c>
      <c r="C214" s="12" t="s">
        <v>150</v>
      </c>
      <c r="D214" s="12">
        <v>144</v>
      </c>
      <c r="E214" s="13">
        <v>146.875</v>
      </c>
      <c r="F214" s="13">
        <f t="shared" si="34"/>
        <v>40.29</v>
      </c>
      <c r="G214" s="30">
        <f t="shared" si="35"/>
        <v>0.3569123852072475</v>
      </c>
      <c r="H214" s="30">
        <f t="shared" si="36"/>
        <v>0.43162074956564905</v>
      </c>
      <c r="I214" s="13">
        <v>14.38</v>
      </c>
      <c r="J214" s="13">
        <v>3.01</v>
      </c>
      <c r="K214" s="13">
        <v>22.9</v>
      </c>
      <c r="L214" s="13">
        <v>3</v>
      </c>
      <c r="M214" s="13">
        <v>43.05</v>
      </c>
      <c r="N214" s="15">
        <v>-41380.576000000001</v>
      </c>
      <c r="O214" s="15">
        <v>399156.17099999997</v>
      </c>
      <c r="P214" s="15">
        <v>49408.173000000003</v>
      </c>
      <c r="Q214" s="15">
        <v>98442.040999999997</v>
      </c>
      <c r="R214" s="15">
        <v>497598.212</v>
      </c>
      <c r="S214" s="15">
        <v>456217.636</v>
      </c>
      <c r="T214" s="15">
        <f t="shared" si="37"/>
        <v>3387.90272</v>
      </c>
      <c r="U214" s="15">
        <f t="shared" si="38"/>
        <v>3051.5066485106381</v>
      </c>
      <c r="V214" s="15">
        <f t="shared" si="39"/>
        <v>2769.7665565957445</v>
      </c>
      <c r="W214" s="15">
        <f t="shared" si="40"/>
        <v>2717.6590365957445</v>
      </c>
      <c r="X214" s="15">
        <f t="shared" si="41"/>
        <v>277.40969531914891</v>
      </c>
      <c r="Y214" s="31">
        <f t="shared" si="42"/>
        <v>251.79695969052224</v>
      </c>
    </row>
    <row r="215" spans="1:25" outlineLevel="2">
      <c r="A215" s="32" t="s">
        <v>260</v>
      </c>
      <c r="B215" t="s">
        <v>270</v>
      </c>
      <c r="C215" t="s">
        <v>21</v>
      </c>
      <c r="D215">
        <v>149</v>
      </c>
      <c r="E215" s="8">
        <v>153.75</v>
      </c>
      <c r="F215" s="8">
        <f t="shared" si="34"/>
        <v>34.450000000000003</v>
      </c>
      <c r="G215" s="33">
        <f t="shared" si="35"/>
        <v>0.34252539912917268</v>
      </c>
      <c r="H215" s="33">
        <f t="shared" si="36"/>
        <v>0.53701015965166909</v>
      </c>
      <c r="I215" s="8">
        <v>11.8</v>
      </c>
      <c r="J215" s="8">
        <v>6.7</v>
      </c>
      <c r="K215" s="8">
        <v>15.95</v>
      </c>
      <c r="L215" s="8">
        <v>2.75</v>
      </c>
      <c r="M215" s="8">
        <v>37.200000000000003</v>
      </c>
      <c r="N215" s="6">
        <v>-81339.712</v>
      </c>
      <c r="O215" s="6">
        <v>293936.06400000001</v>
      </c>
      <c r="P215" s="6">
        <v>36476.627999999997</v>
      </c>
      <c r="Q215" s="6">
        <v>82971.577000000005</v>
      </c>
      <c r="R215" s="6">
        <v>376907.641</v>
      </c>
      <c r="S215" s="6">
        <v>295567.929</v>
      </c>
      <c r="T215" s="6">
        <f t="shared" si="37"/>
        <v>2451.4318113821137</v>
      </c>
      <c r="U215" s="6">
        <f t="shared" si="38"/>
        <v>2214.1854504065045</v>
      </c>
      <c r="V215" s="6">
        <f t="shared" si="39"/>
        <v>1685.1466731707317</v>
      </c>
      <c r="W215" s="6">
        <f t="shared" si="40"/>
        <v>1911.7792780487805</v>
      </c>
      <c r="X215" s="6">
        <f t="shared" si="41"/>
        <v>201.28958640059133</v>
      </c>
      <c r="Y215" s="34">
        <f t="shared" si="42"/>
        <v>153.19515210643016</v>
      </c>
    </row>
    <row r="216" spans="1:25" outlineLevel="2">
      <c r="A216" s="29" t="s">
        <v>260</v>
      </c>
      <c r="B216" s="12" t="s">
        <v>257</v>
      </c>
      <c r="C216" s="12" t="s">
        <v>146</v>
      </c>
      <c r="D216" s="12">
        <v>160</v>
      </c>
      <c r="E216" s="13">
        <v>164.375</v>
      </c>
      <c r="F216" s="13">
        <f t="shared" si="34"/>
        <v>45.15</v>
      </c>
      <c r="G216" s="30">
        <f t="shared" si="35"/>
        <v>0.33111849390919157</v>
      </c>
      <c r="H216" s="30">
        <f t="shared" si="36"/>
        <v>0.33111849390919157</v>
      </c>
      <c r="I216" s="13">
        <v>14.95</v>
      </c>
      <c r="J216" s="13">
        <v>0</v>
      </c>
      <c r="K216" s="13">
        <v>30.2</v>
      </c>
      <c r="L216" s="13">
        <v>2.5</v>
      </c>
      <c r="M216" s="13">
        <v>46.65</v>
      </c>
      <c r="N216" s="15">
        <v>-49239.445</v>
      </c>
      <c r="O216" s="15">
        <v>394709.34700000001</v>
      </c>
      <c r="P216" s="15">
        <v>41625.067000000003</v>
      </c>
      <c r="Q216" s="15">
        <v>97325.65</v>
      </c>
      <c r="R216" s="15">
        <v>492034.99699999997</v>
      </c>
      <c r="S216" s="15">
        <v>442795.55200000003</v>
      </c>
      <c r="T216" s="15">
        <f t="shared" si="37"/>
        <v>2993.3688030418248</v>
      </c>
      <c r="U216" s="15">
        <f t="shared" si="38"/>
        <v>2740.136456273764</v>
      </c>
      <c r="V216" s="15">
        <f t="shared" si="39"/>
        <v>2440.5808973384032</v>
      </c>
      <c r="W216" s="15">
        <f t="shared" si="40"/>
        <v>2401.2735939163499</v>
      </c>
      <c r="X216" s="15">
        <f t="shared" si="41"/>
        <v>249.10331420670582</v>
      </c>
      <c r="Y216" s="31">
        <f t="shared" si="42"/>
        <v>221.87099066712756</v>
      </c>
    </row>
    <row r="217" spans="1:25" outlineLevel="2">
      <c r="A217" s="32" t="s">
        <v>260</v>
      </c>
      <c r="B217" t="s">
        <v>300</v>
      </c>
      <c r="C217" t="s">
        <v>206</v>
      </c>
      <c r="D217">
        <v>177</v>
      </c>
      <c r="E217" s="8">
        <v>167</v>
      </c>
      <c r="F217" s="8">
        <f t="shared" si="34"/>
        <v>51.61</v>
      </c>
      <c r="G217" s="33">
        <f t="shared" si="35"/>
        <v>0.22921914357682621</v>
      </c>
      <c r="H217" s="33">
        <f t="shared" si="36"/>
        <v>0.58341406704127108</v>
      </c>
      <c r="I217" s="8">
        <v>11.83</v>
      </c>
      <c r="J217" s="8">
        <v>18.28</v>
      </c>
      <c r="K217" s="8">
        <v>21.5</v>
      </c>
      <c r="L217" s="8">
        <v>2.14</v>
      </c>
      <c r="M217" s="8">
        <v>53.68</v>
      </c>
      <c r="N217" s="6">
        <v>-66862.751999999993</v>
      </c>
      <c r="O217" s="6">
        <v>444647.84100000001</v>
      </c>
      <c r="P217" s="6">
        <v>66935.28</v>
      </c>
      <c r="Q217" s="6">
        <v>107379.73699999999</v>
      </c>
      <c r="R217" s="6">
        <v>552027.57799999998</v>
      </c>
      <c r="S217" s="6">
        <v>485164.826</v>
      </c>
      <c r="T217" s="6">
        <f t="shared" si="37"/>
        <v>3305.554359281437</v>
      </c>
      <c r="U217" s="6">
        <f t="shared" si="38"/>
        <v>2904.7442994011972</v>
      </c>
      <c r="V217" s="6">
        <f t="shared" si="39"/>
        <v>2504.3685389221555</v>
      </c>
      <c r="W217" s="6">
        <f t="shared" si="40"/>
        <v>2662.5619221556885</v>
      </c>
      <c r="X217" s="6">
        <f t="shared" si="41"/>
        <v>264.06766358192704</v>
      </c>
      <c r="Y217" s="34">
        <f t="shared" si="42"/>
        <v>227.6698671747414</v>
      </c>
    </row>
    <row r="218" spans="1:25" outlineLevel="2">
      <c r="A218" s="29" t="s">
        <v>260</v>
      </c>
      <c r="B218" s="12" t="s">
        <v>257</v>
      </c>
      <c r="C218" s="12" t="s">
        <v>63</v>
      </c>
      <c r="D218" s="12">
        <v>161</v>
      </c>
      <c r="E218" s="13">
        <v>167.5</v>
      </c>
      <c r="F218" s="13">
        <f t="shared" si="34"/>
        <v>56.97</v>
      </c>
      <c r="G218" s="30">
        <f t="shared" si="35"/>
        <v>0.2848867825171143</v>
      </c>
      <c r="H218" s="30">
        <f t="shared" si="36"/>
        <v>0.31999297876075128</v>
      </c>
      <c r="I218" s="13">
        <v>16.23</v>
      </c>
      <c r="J218" s="13">
        <v>2</v>
      </c>
      <c r="K218" s="13">
        <v>38.74</v>
      </c>
      <c r="L218" s="13">
        <v>0.5</v>
      </c>
      <c r="M218" s="13">
        <v>57.47</v>
      </c>
      <c r="N218" s="15">
        <v>-52098.258000000002</v>
      </c>
      <c r="O218" s="15">
        <v>601750.27399999998</v>
      </c>
      <c r="P218" s="15">
        <v>146826.147</v>
      </c>
      <c r="Q218" s="15">
        <v>200947.58300000001</v>
      </c>
      <c r="R218" s="15">
        <v>802697.85699999996</v>
      </c>
      <c r="S218" s="15">
        <v>750599.59900000005</v>
      </c>
      <c r="T218" s="15">
        <f t="shared" si="37"/>
        <v>4792.2260119402981</v>
      </c>
      <c r="U218" s="15">
        <f t="shared" si="38"/>
        <v>3915.6519999999996</v>
      </c>
      <c r="V218" s="15">
        <f t="shared" si="39"/>
        <v>3604.6176238805974</v>
      </c>
      <c r="W218" s="15">
        <f t="shared" si="40"/>
        <v>3592.5389492537311</v>
      </c>
      <c r="X218" s="15">
        <f t="shared" si="41"/>
        <v>355.96836363636362</v>
      </c>
      <c r="Y218" s="31">
        <f t="shared" si="42"/>
        <v>327.69251126187248</v>
      </c>
    </row>
    <row r="219" spans="1:25" outlineLevel="2">
      <c r="A219" s="32" t="s">
        <v>260</v>
      </c>
      <c r="B219" t="s">
        <v>284</v>
      </c>
      <c r="C219" t="s">
        <v>37</v>
      </c>
      <c r="D219">
        <v>166</v>
      </c>
      <c r="E219" s="8">
        <v>170</v>
      </c>
      <c r="F219" s="8">
        <f t="shared" si="34"/>
        <v>52.019999999999996</v>
      </c>
      <c r="G219" s="33">
        <f t="shared" si="35"/>
        <v>0.33679354094579012</v>
      </c>
      <c r="H219" s="33">
        <f t="shared" si="36"/>
        <v>0.47135717031910807</v>
      </c>
      <c r="I219" s="8">
        <v>17.52</v>
      </c>
      <c r="J219" s="8">
        <v>7</v>
      </c>
      <c r="K219" s="8">
        <v>27.5</v>
      </c>
      <c r="L219" s="8">
        <v>2.68</v>
      </c>
      <c r="M219" s="8">
        <v>54.7</v>
      </c>
      <c r="N219" s="6">
        <v>-85376.432000000001</v>
      </c>
      <c r="O219" s="6">
        <v>453306.71299999999</v>
      </c>
      <c r="P219" s="6">
        <v>52387.56</v>
      </c>
      <c r="Q219" s="6">
        <v>110313.68799999999</v>
      </c>
      <c r="R219" s="6">
        <v>563620.40099999995</v>
      </c>
      <c r="S219" s="6">
        <v>478243.96899999998</v>
      </c>
      <c r="T219" s="6">
        <f t="shared" si="37"/>
        <v>3315.4141235294114</v>
      </c>
      <c r="U219" s="6">
        <f t="shared" si="38"/>
        <v>3007.2520058823525</v>
      </c>
      <c r="V219" s="6">
        <f t="shared" si="39"/>
        <v>2505.0376999999999</v>
      </c>
      <c r="W219" s="6">
        <f t="shared" si="40"/>
        <v>2666.510076470588</v>
      </c>
      <c r="X219" s="6">
        <f t="shared" si="41"/>
        <v>273.38654598930475</v>
      </c>
      <c r="Y219" s="34">
        <f t="shared" si="42"/>
        <v>227.73069999999998</v>
      </c>
    </row>
    <row r="220" spans="1:25" outlineLevel="2">
      <c r="A220" s="29" t="s">
        <v>260</v>
      </c>
      <c r="B220" s="12" t="s">
        <v>257</v>
      </c>
      <c r="C220" s="12" t="s">
        <v>170</v>
      </c>
      <c r="D220" s="12">
        <v>197</v>
      </c>
      <c r="E220" s="13">
        <v>200.875</v>
      </c>
      <c r="F220" s="13">
        <f t="shared" si="34"/>
        <v>51.480000000000004</v>
      </c>
      <c r="G220" s="30">
        <f t="shared" si="35"/>
        <v>0.25990675990675988</v>
      </c>
      <c r="H220" s="30">
        <f t="shared" si="36"/>
        <v>0.48523698523698522</v>
      </c>
      <c r="I220" s="13">
        <v>13.38</v>
      </c>
      <c r="J220" s="13">
        <v>11.6</v>
      </c>
      <c r="K220" s="13">
        <v>26.5</v>
      </c>
      <c r="L220" s="13">
        <v>4</v>
      </c>
      <c r="M220" s="13">
        <v>55.22</v>
      </c>
      <c r="N220" s="15">
        <v>-54867.646999999997</v>
      </c>
      <c r="O220" s="15">
        <v>526016.12399999995</v>
      </c>
      <c r="P220" s="15">
        <v>79648.620999999999</v>
      </c>
      <c r="Q220" s="15">
        <v>130181.761</v>
      </c>
      <c r="R220" s="15">
        <v>656197.88500000001</v>
      </c>
      <c r="S220" s="15">
        <v>601330.23800000001</v>
      </c>
      <c r="T220" s="15">
        <f t="shared" si="37"/>
        <v>3266.6976228998133</v>
      </c>
      <c r="U220" s="15">
        <f t="shared" si="38"/>
        <v>2870.189242065961</v>
      </c>
      <c r="V220" s="15">
        <f t="shared" si="39"/>
        <v>2597.0460087118859</v>
      </c>
      <c r="W220" s="15">
        <f t="shared" si="40"/>
        <v>2618.6241393901678</v>
      </c>
      <c r="X220" s="15">
        <f t="shared" si="41"/>
        <v>260.92629473326917</v>
      </c>
      <c r="Y220" s="31">
        <f t="shared" si="42"/>
        <v>236.09509170108052</v>
      </c>
    </row>
    <row r="221" spans="1:25" outlineLevel="2">
      <c r="A221" s="32" t="s">
        <v>260</v>
      </c>
      <c r="B221" t="s">
        <v>264</v>
      </c>
      <c r="C221" t="s">
        <v>213</v>
      </c>
      <c r="D221">
        <v>211</v>
      </c>
      <c r="E221" s="8">
        <v>216.375</v>
      </c>
      <c r="F221" s="8">
        <f t="shared" si="34"/>
        <v>59.41</v>
      </c>
      <c r="G221" s="33">
        <f t="shared" si="35"/>
        <v>0.13145935027773104</v>
      </c>
      <c r="H221" s="33">
        <f t="shared" si="36"/>
        <v>0.51354990742299278</v>
      </c>
      <c r="I221" s="8">
        <v>7.81</v>
      </c>
      <c r="J221" s="8">
        <v>22.7</v>
      </c>
      <c r="K221" s="8">
        <v>28.9</v>
      </c>
      <c r="L221" s="8">
        <v>1</v>
      </c>
      <c r="M221" s="8">
        <v>60.34</v>
      </c>
      <c r="N221" s="6">
        <v>-88905.918000000005</v>
      </c>
      <c r="O221" s="6">
        <v>410646.05099999998</v>
      </c>
      <c r="P221" s="6">
        <v>55049.495999999999</v>
      </c>
      <c r="Q221" s="6">
        <v>159922.783</v>
      </c>
      <c r="R221" s="6">
        <v>570568.83400000003</v>
      </c>
      <c r="S221" s="6">
        <v>481662.91600000003</v>
      </c>
      <c r="T221" s="6">
        <f t="shared" si="37"/>
        <v>2636.9443512420567</v>
      </c>
      <c r="U221" s="6">
        <f t="shared" si="38"/>
        <v>2382.5272697862511</v>
      </c>
      <c r="V221" s="6">
        <f t="shared" si="39"/>
        <v>1971.6391450028887</v>
      </c>
      <c r="W221" s="6">
        <f t="shared" si="40"/>
        <v>1897.8442564991333</v>
      </c>
      <c r="X221" s="6">
        <f t="shared" si="41"/>
        <v>216.59338816238645</v>
      </c>
      <c r="Y221" s="34">
        <f t="shared" si="42"/>
        <v>179.23992227298987</v>
      </c>
    </row>
    <row r="222" spans="1:25" outlineLevel="2">
      <c r="A222" s="29" t="s">
        <v>260</v>
      </c>
      <c r="B222" s="12" t="s">
        <v>262</v>
      </c>
      <c r="C222" s="12" t="s">
        <v>178</v>
      </c>
      <c r="D222" s="12">
        <v>217</v>
      </c>
      <c r="E222" s="13">
        <v>220.5</v>
      </c>
      <c r="F222" s="13">
        <f t="shared" si="34"/>
        <v>71.8</v>
      </c>
      <c r="G222" s="30">
        <f t="shared" si="35"/>
        <v>0.23203342618384401</v>
      </c>
      <c r="H222" s="30">
        <f t="shared" si="36"/>
        <v>0.49108635097493047</v>
      </c>
      <c r="I222" s="13">
        <v>16.66</v>
      </c>
      <c r="J222" s="13">
        <v>18.600000000000001</v>
      </c>
      <c r="K222" s="13">
        <v>36.54</v>
      </c>
      <c r="L222" s="13">
        <v>1</v>
      </c>
      <c r="M222" s="13">
        <v>72.67</v>
      </c>
      <c r="N222" s="15">
        <v>-81232.311000000002</v>
      </c>
      <c r="O222" s="15">
        <v>669858.25800000003</v>
      </c>
      <c r="P222" s="15">
        <v>18306.57</v>
      </c>
      <c r="Q222" s="15">
        <v>163219.367</v>
      </c>
      <c r="R222" s="15">
        <v>833077.625</v>
      </c>
      <c r="S222" s="15">
        <v>751845.31400000001</v>
      </c>
      <c r="T222" s="15">
        <f t="shared" si="37"/>
        <v>3778.1298185941041</v>
      </c>
      <c r="U222" s="15">
        <f t="shared" si="38"/>
        <v>3695.1068253968256</v>
      </c>
      <c r="V222" s="15">
        <f t="shared" si="39"/>
        <v>3326.7063219954653</v>
      </c>
      <c r="W222" s="15">
        <f t="shared" si="40"/>
        <v>3037.9059319727894</v>
      </c>
      <c r="X222" s="15">
        <f t="shared" si="41"/>
        <v>335.9188023088023</v>
      </c>
      <c r="Y222" s="31">
        <f t="shared" si="42"/>
        <v>302.4278474541332</v>
      </c>
    </row>
    <row r="223" spans="1:25" s="1" customFormat="1" outlineLevel="1">
      <c r="A223" s="41" t="s">
        <v>324</v>
      </c>
      <c r="B223" s="11" t="s">
        <v>325</v>
      </c>
      <c r="C223" s="11"/>
      <c r="D223" s="11">
        <f>SUBTOTAL(9,D200:D222)</f>
        <v>3422</v>
      </c>
      <c r="E223" s="42">
        <f>SUBTOTAL(9,E200:E222)</f>
        <v>3460</v>
      </c>
      <c r="F223" s="42">
        <f>SUBTOTAL(9,F200:F222)</f>
        <v>966.18999999999994</v>
      </c>
      <c r="G223" s="43">
        <f t="shared" si="35"/>
        <v>0.27931359256460947</v>
      </c>
      <c r="H223" s="43">
        <f t="shared" si="36"/>
        <v>0.47849801798818042</v>
      </c>
      <c r="I223" s="42">
        <f t="shared" ref="I223:S223" si="43">SUBTOTAL(9,I200:I222)</f>
        <v>269.87</v>
      </c>
      <c r="J223" s="42">
        <f t="shared" si="43"/>
        <v>192.45</v>
      </c>
      <c r="K223" s="42">
        <f t="shared" si="43"/>
        <v>503.87</v>
      </c>
      <c r="L223" s="42">
        <f t="shared" si="43"/>
        <v>44.160000000000004</v>
      </c>
      <c r="M223" s="42">
        <f t="shared" si="43"/>
        <v>1008.19</v>
      </c>
      <c r="N223" s="44">
        <f t="shared" si="43"/>
        <v>-1295117.629</v>
      </c>
      <c r="O223" s="44">
        <f t="shared" si="43"/>
        <v>8528003.7390000001</v>
      </c>
      <c r="P223" s="44">
        <f t="shared" si="43"/>
        <v>1036724.586</v>
      </c>
      <c r="Q223" s="44">
        <f t="shared" si="43"/>
        <v>2203536.0670000003</v>
      </c>
      <c r="R223" s="44">
        <f t="shared" si="43"/>
        <v>10731539.806</v>
      </c>
      <c r="S223" s="44">
        <f t="shared" si="43"/>
        <v>9436422.1769999992</v>
      </c>
      <c r="T223" s="44">
        <f t="shared" si="37"/>
        <v>3101.6010999999999</v>
      </c>
      <c r="U223" s="44">
        <f t="shared" si="38"/>
        <v>2801.9697167630061</v>
      </c>
      <c r="V223" s="44">
        <f t="shared" si="39"/>
        <v>2427.6582632947975</v>
      </c>
      <c r="W223" s="44">
        <f t="shared" si="40"/>
        <v>2464.7409650289019</v>
      </c>
      <c r="X223" s="44">
        <f t="shared" si="41"/>
        <v>254.72451970572783</v>
      </c>
      <c r="Y223" s="45">
        <f t="shared" si="42"/>
        <v>220.69620575407251</v>
      </c>
    </row>
    <row r="224" spans="1:25" s="1" customFormat="1">
      <c r="A224" s="52"/>
      <c r="B224" s="53" t="s">
        <v>326</v>
      </c>
      <c r="C224" s="53"/>
      <c r="D224" s="53">
        <f>+D223+D199+D157+D76+D38</f>
        <v>15810</v>
      </c>
      <c r="E224" s="54">
        <f>+E223+E199+E157+E76+E38</f>
        <v>15952.75</v>
      </c>
      <c r="F224" s="54">
        <f>+F223+F199+F157+F76+F38</f>
        <v>4769.58</v>
      </c>
      <c r="G224" s="55">
        <f t="shared" si="35"/>
        <v>0.26434403029197545</v>
      </c>
      <c r="H224" s="55">
        <f t="shared" si="36"/>
        <v>0.46472226066026784</v>
      </c>
      <c r="I224" s="54">
        <f t="shared" ref="I224:S224" si="44">+I223+I199+I157+I76+I38</f>
        <v>1260.8100000000002</v>
      </c>
      <c r="J224" s="54">
        <f t="shared" si="44"/>
        <v>955.72000000000014</v>
      </c>
      <c r="K224" s="54">
        <f t="shared" si="44"/>
        <v>2553.0499999999997</v>
      </c>
      <c r="L224" s="54">
        <f t="shared" si="44"/>
        <v>279.57</v>
      </c>
      <c r="M224" s="54">
        <f t="shared" si="44"/>
        <v>5043.8199999999988</v>
      </c>
      <c r="N224" s="56">
        <f t="shared" si="44"/>
        <v>-5858055.8711799979</v>
      </c>
      <c r="O224" s="56">
        <f t="shared" si="44"/>
        <v>42316478.356409997</v>
      </c>
      <c r="P224" s="56">
        <f t="shared" si="44"/>
        <v>5024776.318</v>
      </c>
      <c r="Q224" s="56">
        <f t="shared" si="44"/>
        <v>10817237.545980003</v>
      </c>
      <c r="R224" s="56">
        <f t="shared" si="44"/>
        <v>53133715.902389996</v>
      </c>
      <c r="S224" s="56">
        <f t="shared" si="44"/>
        <v>47275660.031209998</v>
      </c>
      <c r="T224" s="56">
        <f t="shared" si="37"/>
        <v>3330.6931972474963</v>
      </c>
      <c r="U224" s="56">
        <f t="shared" si="38"/>
        <v>3015.7145059246836</v>
      </c>
      <c r="V224" s="56">
        <f t="shared" si="39"/>
        <v>2648.5015883286583</v>
      </c>
      <c r="W224" s="56">
        <f t="shared" si="40"/>
        <v>2652.6133962113113</v>
      </c>
      <c r="X224" s="56">
        <f t="shared" si="41"/>
        <v>274.15586417497121</v>
      </c>
      <c r="Y224" s="57">
        <f t="shared" si="42"/>
        <v>240.77287166624166</v>
      </c>
    </row>
    <row r="225" spans="4:25">
      <c r="X225" s="6"/>
      <c r="Y225" s="6"/>
    </row>
    <row r="226" spans="4:25">
      <c r="E226" s="5"/>
      <c r="X226" s="6"/>
      <c r="Y226" s="6"/>
    </row>
    <row r="227" spans="4:25">
      <c r="D227" s="6"/>
      <c r="E227" s="6"/>
      <c r="F227" s="5"/>
      <c r="G227" s="9"/>
      <c r="H227" s="9"/>
      <c r="I227" s="5"/>
      <c r="J227" s="5"/>
      <c r="K227" s="5"/>
      <c r="L227" s="5"/>
      <c r="M227" s="5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32" spans="4:25">
      <c r="P232" s="10"/>
    </row>
  </sheetData>
  <sheetProtection algorithmName="SHA-512" hashValue="RGHr0/tY3qcYLVrP0KU+k4OnCmSm7y8pYXO70zo+S93i0Mnx0P8tlXuf5c547nR6MhW5pStqrP1PHAt24Hk50Q==" saltValue="FcLgzplFvgK4+5qBjP/6cA==" spinCount="100000" sheet="1" objects="1" scenarios="1" sort="0"/>
  <autoFilter ref="A8:B8" xr:uid="{62B19037-84AB-4A7F-8FD4-EC0E1F29087A}"/>
  <sortState xmlns:xlrd2="http://schemas.microsoft.com/office/spreadsheetml/2017/richdata2" ref="A9:Y198">
    <sortCondition ref="A9:A198"/>
    <sortCondition ref="E9:E198"/>
  </sortState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6194C-32BD-47E8-9FD9-3F80215818C1}">
  <dimension ref="A1:Y34"/>
  <sheetViews>
    <sheetView workbookViewId="0">
      <selection activeCell="F46" sqref="F46"/>
    </sheetView>
  </sheetViews>
  <sheetFormatPr defaultRowHeight="15" outlineLevelRow="2"/>
  <cols>
    <col min="2" max="2" width="35.140625" customWidth="1"/>
    <col min="3" max="3" width="33" customWidth="1"/>
    <col min="4" max="4" width="7.7109375" customWidth="1"/>
    <col min="6" max="6" width="11" customWidth="1"/>
    <col min="7" max="7" width="10.85546875" customWidth="1"/>
    <col min="8" max="8" width="11.7109375" customWidth="1"/>
    <col min="9" max="9" width="11.42578125" customWidth="1"/>
    <col min="10" max="10" width="10.140625" customWidth="1"/>
    <col min="11" max="11" width="10.42578125" customWidth="1"/>
    <col min="12" max="12" width="11.140625" customWidth="1"/>
    <col min="13" max="13" width="10" customWidth="1"/>
    <col min="14" max="14" width="10.140625" customWidth="1"/>
    <col min="15" max="15" width="11.85546875" customWidth="1"/>
    <col min="17" max="17" width="12.5703125" customWidth="1"/>
    <col min="24" max="24" width="12.140625" customWidth="1"/>
    <col min="25" max="25" width="12.42578125" customWidth="1"/>
  </cols>
  <sheetData>
    <row r="1" spans="1:25" s="1" customFormat="1">
      <c r="A1" s="1" t="s">
        <v>228</v>
      </c>
      <c r="E1" s="2" t="s">
        <v>229</v>
      </c>
      <c r="F1" s="2"/>
      <c r="G1" s="3"/>
      <c r="H1" s="3"/>
      <c r="I1" s="2" t="s">
        <v>230</v>
      </c>
      <c r="J1" s="2"/>
      <c r="K1" s="2"/>
      <c r="L1" s="2"/>
      <c r="M1" s="4"/>
      <c r="X1" s="1">
        <v>11</v>
      </c>
    </row>
    <row r="2" spans="1:25" ht="15.75" customHeight="1">
      <c r="A2" s="1" t="s">
        <v>231</v>
      </c>
      <c r="E2" s="5"/>
      <c r="F2" s="5"/>
      <c r="I2" s="5"/>
      <c r="J2" s="5"/>
      <c r="K2" s="5"/>
      <c r="L2" s="5"/>
      <c r="M2" s="5"/>
      <c r="N2" s="6"/>
      <c r="O2" s="6"/>
      <c r="P2" s="6"/>
      <c r="Q2" s="6"/>
      <c r="R2" s="6"/>
      <c r="S2" s="6"/>
    </row>
    <row r="3" spans="1:25" ht="5.25" customHeight="1">
      <c r="E3" s="5"/>
      <c r="F3" s="5"/>
      <c r="I3" s="5"/>
      <c r="J3" s="5"/>
      <c r="K3" s="5"/>
      <c r="L3" s="5"/>
      <c r="M3" s="5"/>
    </row>
    <row r="4" spans="1:25" s="1" customFormat="1" ht="13.5" customHeight="1">
      <c r="A4" s="1" t="s">
        <v>232</v>
      </c>
      <c r="E4" s="2"/>
      <c r="F4" s="2"/>
      <c r="G4" s="3"/>
      <c r="H4" s="3"/>
      <c r="I4" s="2"/>
      <c r="J4" s="2"/>
      <c r="K4" s="2"/>
      <c r="L4" s="2"/>
      <c r="M4" s="4"/>
    </row>
    <row r="5" spans="1:25" s="1" customFormat="1">
      <c r="E5" s="2"/>
      <c r="F5" s="2"/>
      <c r="G5" s="3"/>
      <c r="H5" s="3"/>
      <c r="I5" s="2"/>
      <c r="J5" s="2"/>
      <c r="K5" s="2"/>
      <c r="L5" s="2"/>
      <c r="M5" s="4"/>
    </row>
    <row r="6" spans="1:25" s="1" customFormat="1">
      <c r="E6" s="2"/>
      <c r="F6" s="2"/>
      <c r="G6" s="3"/>
      <c r="H6" s="3"/>
      <c r="I6" s="2"/>
      <c r="J6" s="2"/>
      <c r="K6" s="2"/>
      <c r="L6" s="2"/>
      <c r="M6" s="4"/>
    </row>
    <row r="7" spans="1:25" s="1" customFormat="1">
      <c r="E7" s="2"/>
      <c r="F7" s="2"/>
      <c r="G7" s="3"/>
      <c r="H7" s="3"/>
      <c r="I7" s="2"/>
      <c r="J7" s="2"/>
      <c r="K7" s="2"/>
      <c r="L7" s="2"/>
      <c r="M7" s="4"/>
    </row>
    <row r="8" spans="1:25" s="7" customFormat="1" ht="65.099999999999994" customHeight="1">
      <c r="A8" s="16" t="s">
        <v>0</v>
      </c>
      <c r="B8" s="17" t="s">
        <v>2</v>
      </c>
      <c r="C8" s="18" t="s">
        <v>233</v>
      </c>
      <c r="D8" s="18" t="s">
        <v>234</v>
      </c>
      <c r="E8" s="19" t="s">
        <v>235</v>
      </c>
      <c r="F8" s="20" t="s">
        <v>236</v>
      </c>
      <c r="G8" s="16" t="s">
        <v>237</v>
      </c>
      <c r="H8" s="16" t="s">
        <v>238</v>
      </c>
      <c r="I8" s="20" t="s">
        <v>239</v>
      </c>
      <c r="J8" s="20" t="s">
        <v>240</v>
      </c>
      <c r="K8" s="20" t="s">
        <v>241</v>
      </c>
      <c r="L8" s="20" t="s">
        <v>242</v>
      </c>
      <c r="M8" s="20" t="s">
        <v>243</v>
      </c>
      <c r="N8" s="21" t="s">
        <v>244</v>
      </c>
      <c r="O8" s="21" t="s">
        <v>245</v>
      </c>
      <c r="P8" s="16" t="s">
        <v>246</v>
      </c>
      <c r="Q8" s="21" t="s">
        <v>247</v>
      </c>
      <c r="R8" s="21" t="s">
        <v>248</v>
      </c>
      <c r="S8" s="17" t="s">
        <v>249</v>
      </c>
      <c r="T8" s="17" t="s">
        <v>250</v>
      </c>
      <c r="U8" s="22" t="s">
        <v>251</v>
      </c>
      <c r="V8" s="22" t="s">
        <v>252</v>
      </c>
      <c r="W8" s="22" t="s">
        <v>253</v>
      </c>
      <c r="X8" s="22" t="s">
        <v>254</v>
      </c>
      <c r="Y8" s="22" t="s">
        <v>255</v>
      </c>
    </row>
    <row r="9" spans="1:25" outlineLevel="2">
      <c r="A9" s="23" t="s">
        <v>263</v>
      </c>
      <c r="B9" s="24" t="s">
        <v>300</v>
      </c>
      <c r="C9" s="24" t="s">
        <v>61</v>
      </c>
      <c r="D9" s="24">
        <v>6</v>
      </c>
      <c r="E9" s="25">
        <v>4.125</v>
      </c>
      <c r="F9" s="25">
        <f t="shared" ref="F9:F32" si="0">+K9+J9+I9</f>
        <v>2.2400000000000002</v>
      </c>
      <c r="G9" s="26">
        <f t="shared" ref="G9:G34" si="1">+I9/F9</f>
        <v>0</v>
      </c>
      <c r="H9" s="26">
        <f t="shared" ref="H9:H34" si="2">+(I9+J9)/F9</f>
        <v>0.40625</v>
      </c>
      <c r="I9" s="25">
        <v>0</v>
      </c>
      <c r="J9" s="25">
        <v>0.91</v>
      </c>
      <c r="K9" s="25">
        <v>1.33</v>
      </c>
      <c r="L9" s="25">
        <v>0</v>
      </c>
      <c r="M9" s="25">
        <v>2.2400000000000002</v>
      </c>
      <c r="N9" s="27">
        <v>0</v>
      </c>
      <c r="O9" s="27">
        <v>6350.2759999999998</v>
      </c>
      <c r="P9" s="27">
        <v>0</v>
      </c>
      <c r="Q9" s="27">
        <v>87.861000000000004</v>
      </c>
      <c r="R9" s="27">
        <v>6438.1369999999997</v>
      </c>
      <c r="S9" s="27">
        <v>6438.1369999999997</v>
      </c>
      <c r="T9" s="27">
        <f t="shared" ref="T9:T34" si="3">+R9/E9</f>
        <v>1560.7604848484848</v>
      </c>
      <c r="U9" s="27">
        <f t="shared" ref="U9:U34" si="4">+(R9-P9)/E9</f>
        <v>1560.7604848484848</v>
      </c>
      <c r="V9" s="27">
        <f t="shared" ref="V9:V34" si="5">+(S9-P9)/E9</f>
        <v>1560.7604848484848</v>
      </c>
      <c r="W9" s="27">
        <f t="shared" ref="W9:W34" si="6">+O9/E9</f>
        <v>1539.4608484848484</v>
      </c>
      <c r="X9" s="27">
        <f t="shared" ref="X9:X34" si="7">+U9/$X$1</f>
        <v>141.8873168044077</v>
      </c>
      <c r="Y9" s="28">
        <f t="shared" ref="Y9:Y34" si="8">+V9/$X$1</f>
        <v>141.8873168044077</v>
      </c>
    </row>
    <row r="10" spans="1:25" outlineLevel="2">
      <c r="A10" s="29" t="s">
        <v>263</v>
      </c>
      <c r="B10" s="12" t="s">
        <v>304</v>
      </c>
      <c r="C10" s="12" t="s">
        <v>16</v>
      </c>
      <c r="D10" s="12">
        <v>5</v>
      </c>
      <c r="E10" s="13">
        <v>5</v>
      </c>
      <c r="F10" s="13">
        <f t="shared" si="0"/>
        <v>2.25</v>
      </c>
      <c r="G10" s="30">
        <f t="shared" si="1"/>
        <v>0</v>
      </c>
      <c r="H10" s="30">
        <f t="shared" si="2"/>
        <v>0.33333333333333331</v>
      </c>
      <c r="I10" s="13">
        <v>0</v>
      </c>
      <c r="J10" s="13">
        <v>0.75</v>
      </c>
      <c r="K10" s="13">
        <v>1.5</v>
      </c>
      <c r="L10" s="13">
        <v>0</v>
      </c>
      <c r="M10" s="13">
        <v>2.25</v>
      </c>
      <c r="N10" s="15">
        <v>-1158.038</v>
      </c>
      <c r="O10" s="15">
        <v>19098.525000000001</v>
      </c>
      <c r="P10" s="15">
        <v>1502.0039999999999</v>
      </c>
      <c r="Q10" s="15">
        <v>2205.848</v>
      </c>
      <c r="R10" s="15">
        <v>21304.373</v>
      </c>
      <c r="S10" s="15">
        <v>20146.334999999999</v>
      </c>
      <c r="T10" s="15">
        <f t="shared" si="3"/>
        <v>4260.8746000000001</v>
      </c>
      <c r="U10" s="15">
        <f t="shared" si="4"/>
        <v>3960.4737999999998</v>
      </c>
      <c r="V10" s="15">
        <f t="shared" si="5"/>
        <v>3728.8661999999995</v>
      </c>
      <c r="W10" s="15">
        <f t="shared" si="6"/>
        <v>3819.7050000000004</v>
      </c>
      <c r="X10" s="15">
        <f t="shared" si="7"/>
        <v>360.04307272727272</v>
      </c>
      <c r="Y10" s="31">
        <f t="shared" si="8"/>
        <v>338.98783636363629</v>
      </c>
    </row>
    <row r="11" spans="1:25" outlineLevel="2">
      <c r="A11" s="32" t="s">
        <v>263</v>
      </c>
      <c r="B11" t="s">
        <v>282</v>
      </c>
      <c r="C11" t="s">
        <v>135</v>
      </c>
      <c r="D11">
        <v>8</v>
      </c>
      <c r="E11" s="8">
        <v>7.5</v>
      </c>
      <c r="F11" s="8">
        <f t="shared" si="0"/>
        <v>2.25</v>
      </c>
      <c r="G11" s="33">
        <f t="shared" si="1"/>
        <v>0</v>
      </c>
      <c r="H11" s="33">
        <f t="shared" si="2"/>
        <v>0.1111111111111111</v>
      </c>
      <c r="I11" s="8">
        <v>0</v>
      </c>
      <c r="J11" s="8">
        <v>0.25</v>
      </c>
      <c r="K11" s="8">
        <v>2</v>
      </c>
      <c r="L11" s="8">
        <v>0</v>
      </c>
      <c r="M11" s="8">
        <v>2.25</v>
      </c>
      <c r="N11" s="6">
        <v>-1854.4751799999999</v>
      </c>
      <c r="O11" s="6">
        <v>22288.956409999999</v>
      </c>
      <c r="P11" s="6">
        <v>1598</v>
      </c>
      <c r="Q11" s="6">
        <v>5049.8379800000002</v>
      </c>
      <c r="R11" s="6">
        <f>+Q11+O11</f>
        <v>27338.794389999999</v>
      </c>
      <c r="S11" s="6">
        <f>+R11+N11</f>
        <v>25484.319209999998</v>
      </c>
      <c r="T11" s="6">
        <f t="shared" si="3"/>
        <v>3645.1725853333332</v>
      </c>
      <c r="U11" s="6">
        <f t="shared" si="4"/>
        <v>3432.1059186666666</v>
      </c>
      <c r="V11" s="6">
        <f t="shared" si="5"/>
        <v>3184.8425613333329</v>
      </c>
      <c r="W11" s="6">
        <f t="shared" si="6"/>
        <v>2971.8608546666665</v>
      </c>
      <c r="X11" s="6">
        <f t="shared" si="7"/>
        <v>312.00962896969696</v>
      </c>
      <c r="Y11" s="34">
        <f t="shared" si="8"/>
        <v>289.53114193939388</v>
      </c>
    </row>
    <row r="12" spans="1:25" outlineLevel="2">
      <c r="A12" s="29" t="s">
        <v>263</v>
      </c>
      <c r="B12" s="12" t="s">
        <v>279</v>
      </c>
      <c r="C12" s="12" t="s">
        <v>108</v>
      </c>
      <c r="D12" s="12">
        <v>13</v>
      </c>
      <c r="E12" s="13">
        <v>11.875</v>
      </c>
      <c r="F12" s="13">
        <f t="shared" si="0"/>
        <v>5.57</v>
      </c>
      <c r="G12" s="30">
        <f t="shared" si="1"/>
        <v>0.21543985637342908</v>
      </c>
      <c r="H12" s="30">
        <f t="shared" si="2"/>
        <v>0.21543985637342908</v>
      </c>
      <c r="I12" s="13">
        <v>1.2</v>
      </c>
      <c r="J12" s="13">
        <v>0</v>
      </c>
      <c r="K12" s="13">
        <v>4.37</v>
      </c>
      <c r="L12" s="13">
        <v>0</v>
      </c>
      <c r="M12" s="13">
        <v>5.57</v>
      </c>
      <c r="N12" s="15">
        <v>-3323.7449999999999</v>
      </c>
      <c r="O12" s="15">
        <v>44441.637999999999</v>
      </c>
      <c r="P12" s="15">
        <v>7705.3559999999998</v>
      </c>
      <c r="Q12" s="15">
        <v>21167.268</v>
      </c>
      <c r="R12" s="15">
        <v>65608.906000000003</v>
      </c>
      <c r="S12" s="15">
        <v>62285.161</v>
      </c>
      <c r="T12" s="15">
        <f t="shared" si="3"/>
        <v>5524.9605052631578</v>
      </c>
      <c r="U12" s="15">
        <f t="shared" si="4"/>
        <v>4876.0884210526319</v>
      </c>
      <c r="V12" s="15">
        <f t="shared" si="5"/>
        <v>4596.1941052631582</v>
      </c>
      <c r="W12" s="15">
        <f t="shared" si="6"/>
        <v>3742.4537263157895</v>
      </c>
      <c r="X12" s="15">
        <f t="shared" si="7"/>
        <v>443.28076555023927</v>
      </c>
      <c r="Y12" s="31">
        <f t="shared" si="8"/>
        <v>417.83582775119618</v>
      </c>
    </row>
    <row r="13" spans="1:25" outlineLevel="2">
      <c r="A13" s="32" t="s">
        <v>263</v>
      </c>
      <c r="B13" t="s">
        <v>280</v>
      </c>
      <c r="C13" t="s">
        <v>222</v>
      </c>
      <c r="D13">
        <v>12</v>
      </c>
      <c r="E13" s="8">
        <v>12</v>
      </c>
      <c r="F13" s="8">
        <f t="shared" si="0"/>
        <v>4.2</v>
      </c>
      <c r="G13" s="33">
        <f t="shared" si="1"/>
        <v>0</v>
      </c>
      <c r="H13" s="33">
        <f t="shared" si="2"/>
        <v>0.52380952380952384</v>
      </c>
      <c r="I13" s="8">
        <v>0</v>
      </c>
      <c r="J13" s="8">
        <v>2.2000000000000002</v>
      </c>
      <c r="K13" s="8">
        <v>2</v>
      </c>
      <c r="L13" s="8">
        <v>1</v>
      </c>
      <c r="M13" s="8">
        <v>5.2</v>
      </c>
      <c r="N13" s="6">
        <v>-2423.2150000000001</v>
      </c>
      <c r="O13" s="6">
        <v>32075.041000000001</v>
      </c>
      <c r="P13" s="6">
        <v>4138.3919999999998</v>
      </c>
      <c r="Q13" s="6">
        <v>7432.5330000000004</v>
      </c>
      <c r="R13" s="6">
        <v>39507.574000000001</v>
      </c>
      <c r="S13" s="6">
        <v>37084.358999999997</v>
      </c>
      <c r="T13" s="6">
        <f t="shared" si="3"/>
        <v>3292.2978333333335</v>
      </c>
      <c r="U13" s="6">
        <f t="shared" si="4"/>
        <v>2947.4318333333335</v>
      </c>
      <c r="V13" s="6">
        <f t="shared" si="5"/>
        <v>2745.4972499999999</v>
      </c>
      <c r="W13" s="6">
        <f t="shared" si="6"/>
        <v>2672.9200833333334</v>
      </c>
      <c r="X13" s="6">
        <f t="shared" si="7"/>
        <v>267.94834848484851</v>
      </c>
      <c r="Y13" s="34">
        <f t="shared" si="8"/>
        <v>249.59065909090907</v>
      </c>
    </row>
    <row r="14" spans="1:25" outlineLevel="2">
      <c r="A14" s="29" t="s">
        <v>263</v>
      </c>
      <c r="B14" s="12" t="s">
        <v>311</v>
      </c>
      <c r="C14" s="12" t="s">
        <v>128</v>
      </c>
      <c r="D14" s="12">
        <v>16</v>
      </c>
      <c r="E14" s="13">
        <v>15.875</v>
      </c>
      <c r="F14" s="13">
        <f t="shared" si="0"/>
        <v>6.7700000000000005</v>
      </c>
      <c r="G14" s="30">
        <f t="shared" si="1"/>
        <v>0.51698670605612995</v>
      </c>
      <c r="H14" s="30">
        <f t="shared" si="2"/>
        <v>0.59527326440177253</v>
      </c>
      <c r="I14" s="13">
        <v>3.5</v>
      </c>
      <c r="J14" s="13">
        <v>0.53</v>
      </c>
      <c r="K14" s="13">
        <v>2.74</v>
      </c>
      <c r="L14" s="13">
        <v>0.25</v>
      </c>
      <c r="M14" s="13">
        <v>7.02</v>
      </c>
      <c r="N14" s="15">
        <v>-5816.8440000000001</v>
      </c>
      <c r="O14" s="15">
        <v>93899.346999999994</v>
      </c>
      <c r="P14" s="15">
        <v>0</v>
      </c>
      <c r="Q14" s="15">
        <v>938.822</v>
      </c>
      <c r="R14" s="15">
        <v>94838.168999999994</v>
      </c>
      <c r="S14" s="15">
        <v>89021.324999999997</v>
      </c>
      <c r="T14" s="15">
        <f t="shared" si="3"/>
        <v>5974.0578897637788</v>
      </c>
      <c r="U14" s="15">
        <f t="shared" si="4"/>
        <v>5974.0578897637788</v>
      </c>
      <c r="V14" s="15">
        <f t="shared" si="5"/>
        <v>5607.6425196850396</v>
      </c>
      <c r="W14" s="15">
        <f t="shared" si="6"/>
        <v>5914.919496062992</v>
      </c>
      <c r="X14" s="15">
        <f t="shared" si="7"/>
        <v>543.09617179670715</v>
      </c>
      <c r="Y14" s="31">
        <f t="shared" si="8"/>
        <v>509.78568360773085</v>
      </c>
    </row>
    <row r="15" spans="1:25" outlineLevel="2">
      <c r="A15" s="32" t="s">
        <v>263</v>
      </c>
      <c r="B15" t="s">
        <v>287</v>
      </c>
      <c r="C15" t="s">
        <v>214</v>
      </c>
      <c r="D15">
        <v>18</v>
      </c>
      <c r="E15" s="8">
        <v>17.125</v>
      </c>
      <c r="F15" s="8">
        <f t="shared" si="0"/>
        <v>3.7</v>
      </c>
      <c r="G15" s="33">
        <f t="shared" si="1"/>
        <v>0.35135135135135137</v>
      </c>
      <c r="H15" s="33">
        <f t="shared" si="2"/>
        <v>0.35135135135135137</v>
      </c>
      <c r="I15" s="8">
        <v>1.3</v>
      </c>
      <c r="J15" s="8">
        <v>0</v>
      </c>
      <c r="K15" s="8">
        <v>2.4</v>
      </c>
      <c r="L15" s="8">
        <v>0</v>
      </c>
      <c r="M15" s="8">
        <v>3.7</v>
      </c>
      <c r="N15" s="6">
        <v>-3976.1950000000002</v>
      </c>
      <c r="O15" s="6">
        <v>42972.928</v>
      </c>
      <c r="P15" s="6">
        <v>4236</v>
      </c>
      <c r="Q15" s="6">
        <v>10092.857</v>
      </c>
      <c r="R15" s="6">
        <v>53065.785000000003</v>
      </c>
      <c r="S15" s="6">
        <v>49089.59</v>
      </c>
      <c r="T15" s="6">
        <f t="shared" si="3"/>
        <v>3098.7319708029199</v>
      </c>
      <c r="U15" s="6">
        <f t="shared" si="4"/>
        <v>2851.3743065693434</v>
      </c>
      <c r="V15" s="6">
        <f t="shared" si="5"/>
        <v>2619.187737226277</v>
      </c>
      <c r="W15" s="6">
        <f t="shared" si="6"/>
        <v>2509.3680583941605</v>
      </c>
      <c r="X15" s="6">
        <f t="shared" si="7"/>
        <v>259.21584605175849</v>
      </c>
      <c r="Y15" s="34">
        <f t="shared" si="8"/>
        <v>238.10797611147973</v>
      </c>
    </row>
    <row r="16" spans="1:25" outlineLevel="2">
      <c r="A16" s="29" t="s">
        <v>263</v>
      </c>
      <c r="B16" s="12" t="s">
        <v>313</v>
      </c>
      <c r="C16" s="12" t="s">
        <v>54</v>
      </c>
      <c r="D16" s="12">
        <v>20</v>
      </c>
      <c r="E16" s="13">
        <v>19.75</v>
      </c>
      <c r="F16" s="13">
        <f t="shared" si="0"/>
        <v>8.59</v>
      </c>
      <c r="G16" s="30">
        <f t="shared" si="1"/>
        <v>0.34807916181606524</v>
      </c>
      <c r="H16" s="30">
        <f t="shared" si="2"/>
        <v>0.53434225844004657</v>
      </c>
      <c r="I16" s="13">
        <v>2.99</v>
      </c>
      <c r="J16" s="13">
        <v>1.6</v>
      </c>
      <c r="K16" s="13">
        <v>4</v>
      </c>
      <c r="L16" s="13">
        <v>0.8</v>
      </c>
      <c r="M16" s="13">
        <v>9.39</v>
      </c>
      <c r="N16" s="15">
        <v>-6532.9859999999999</v>
      </c>
      <c r="O16" s="15">
        <v>70570.111999999994</v>
      </c>
      <c r="P16" s="15">
        <v>6038.0519999999997</v>
      </c>
      <c r="Q16" s="15">
        <v>16969.204000000002</v>
      </c>
      <c r="R16" s="15">
        <v>87539.316000000006</v>
      </c>
      <c r="S16" s="15">
        <v>81006.33</v>
      </c>
      <c r="T16" s="15">
        <f t="shared" si="3"/>
        <v>4432.3704303797467</v>
      </c>
      <c r="U16" s="15">
        <f t="shared" si="4"/>
        <v>4126.6462784810128</v>
      </c>
      <c r="V16" s="15">
        <f t="shared" si="5"/>
        <v>3795.8621772151901</v>
      </c>
      <c r="W16" s="15">
        <f t="shared" si="6"/>
        <v>3573.1702278481011</v>
      </c>
      <c r="X16" s="15">
        <f t="shared" si="7"/>
        <v>375.14966168009209</v>
      </c>
      <c r="Y16" s="31">
        <f t="shared" si="8"/>
        <v>345.07837974683548</v>
      </c>
    </row>
    <row r="17" spans="1:25" outlineLevel="2">
      <c r="A17" s="32" t="s">
        <v>263</v>
      </c>
      <c r="B17" t="s">
        <v>276</v>
      </c>
      <c r="C17" t="s">
        <v>40</v>
      </c>
      <c r="D17">
        <v>25</v>
      </c>
      <c r="E17" s="8">
        <v>22</v>
      </c>
      <c r="F17" s="8">
        <f t="shared" si="0"/>
        <v>7.25</v>
      </c>
      <c r="G17" s="33">
        <f t="shared" si="1"/>
        <v>0</v>
      </c>
      <c r="H17" s="33">
        <f t="shared" si="2"/>
        <v>0.62068965517241381</v>
      </c>
      <c r="I17" s="8">
        <v>0</v>
      </c>
      <c r="J17" s="8">
        <v>4.5</v>
      </c>
      <c r="K17" s="8">
        <v>2.75</v>
      </c>
      <c r="L17" s="8">
        <v>1.1399999999999999</v>
      </c>
      <c r="M17" s="8">
        <v>8.39</v>
      </c>
      <c r="N17" s="6">
        <v>-5900.9570000000003</v>
      </c>
      <c r="O17" s="6">
        <v>71829.063999999998</v>
      </c>
      <c r="P17" s="6">
        <v>11364</v>
      </c>
      <c r="Q17" s="6">
        <v>17918.396000000001</v>
      </c>
      <c r="R17" s="6">
        <v>89747.46</v>
      </c>
      <c r="S17" s="6">
        <v>83846.502999999997</v>
      </c>
      <c r="T17" s="6">
        <f t="shared" si="3"/>
        <v>4079.4300000000003</v>
      </c>
      <c r="U17" s="6">
        <f t="shared" si="4"/>
        <v>3562.8845454545458</v>
      </c>
      <c r="V17" s="6">
        <f t="shared" si="5"/>
        <v>3294.6592272727271</v>
      </c>
      <c r="W17" s="6">
        <f t="shared" si="6"/>
        <v>3264.9574545454543</v>
      </c>
      <c r="X17" s="6">
        <f t="shared" si="7"/>
        <v>323.89859504132232</v>
      </c>
      <c r="Y17" s="34">
        <f t="shared" si="8"/>
        <v>299.51447520661156</v>
      </c>
    </row>
    <row r="18" spans="1:25" outlineLevel="2">
      <c r="A18" s="29" t="s">
        <v>263</v>
      </c>
      <c r="B18" s="12" t="s">
        <v>299</v>
      </c>
      <c r="C18" s="12" t="s">
        <v>57</v>
      </c>
      <c r="D18" s="12">
        <v>24</v>
      </c>
      <c r="E18" s="13">
        <v>23.375</v>
      </c>
      <c r="F18" s="13">
        <f t="shared" si="0"/>
        <v>7.48</v>
      </c>
      <c r="G18" s="30">
        <f t="shared" si="1"/>
        <v>0.11764705882352941</v>
      </c>
      <c r="H18" s="30">
        <f t="shared" si="2"/>
        <v>0.30614973262032086</v>
      </c>
      <c r="I18" s="13">
        <v>0.88</v>
      </c>
      <c r="J18" s="13">
        <v>1.41</v>
      </c>
      <c r="K18" s="13">
        <v>5.19</v>
      </c>
      <c r="L18" s="13">
        <v>0</v>
      </c>
      <c r="M18" s="13">
        <v>7.48</v>
      </c>
      <c r="N18" s="15">
        <v>-6176.2079999999996</v>
      </c>
      <c r="O18" s="15">
        <v>55178.108999999997</v>
      </c>
      <c r="P18" s="15">
        <v>3482.538</v>
      </c>
      <c r="Q18" s="15">
        <v>8002.9290000000001</v>
      </c>
      <c r="R18" s="15">
        <v>63181.038</v>
      </c>
      <c r="S18" s="15">
        <v>57004.83</v>
      </c>
      <c r="T18" s="15">
        <f t="shared" si="3"/>
        <v>2702.9321069518719</v>
      </c>
      <c r="U18" s="15">
        <f t="shared" si="4"/>
        <v>2553.9465240641712</v>
      </c>
      <c r="V18" s="15">
        <f t="shared" si="5"/>
        <v>2289.7237219251338</v>
      </c>
      <c r="W18" s="15">
        <f t="shared" si="6"/>
        <v>2360.5608128342246</v>
      </c>
      <c r="X18" s="15">
        <f t="shared" si="7"/>
        <v>232.17695673310646</v>
      </c>
      <c r="Y18" s="31">
        <f t="shared" si="8"/>
        <v>208.15670199319399</v>
      </c>
    </row>
    <row r="19" spans="1:25" outlineLevel="2">
      <c r="A19" s="32" t="s">
        <v>263</v>
      </c>
      <c r="B19" t="s">
        <v>297</v>
      </c>
      <c r="C19" t="s">
        <v>200</v>
      </c>
      <c r="D19">
        <v>25</v>
      </c>
      <c r="E19" s="8">
        <v>23.75</v>
      </c>
      <c r="F19" s="8">
        <f t="shared" si="0"/>
        <v>8.7899999999999991</v>
      </c>
      <c r="G19" s="33">
        <f t="shared" si="1"/>
        <v>0.22753128555176338</v>
      </c>
      <c r="H19" s="33">
        <f t="shared" si="2"/>
        <v>0.52559726962457343</v>
      </c>
      <c r="I19" s="8">
        <v>2</v>
      </c>
      <c r="J19" s="8">
        <v>2.62</v>
      </c>
      <c r="K19" s="8">
        <v>4.17</v>
      </c>
      <c r="L19" s="8">
        <v>1.61</v>
      </c>
      <c r="M19" s="8">
        <v>10.4</v>
      </c>
      <c r="N19" s="6">
        <v>-7519.4319999999998</v>
      </c>
      <c r="O19" s="6">
        <v>124255.2</v>
      </c>
      <c r="P19" s="6">
        <v>11019.661</v>
      </c>
      <c r="Q19" s="6">
        <v>14857.614</v>
      </c>
      <c r="R19" s="6">
        <v>139112.81400000001</v>
      </c>
      <c r="S19" s="6">
        <v>131593.38200000001</v>
      </c>
      <c r="T19" s="6">
        <f t="shared" si="3"/>
        <v>5857.3816421052634</v>
      </c>
      <c r="U19" s="6">
        <f t="shared" si="4"/>
        <v>5393.3959157894742</v>
      </c>
      <c r="V19" s="6">
        <f t="shared" si="5"/>
        <v>5076.7882526315798</v>
      </c>
      <c r="W19" s="6">
        <f t="shared" si="6"/>
        <v>5231.797894736842</v>
      </c>
      <c r="X19" s="6">
        <f t="shared" si="7"/>
        <v>490.30871961722494</v>
      </c>
      <c r="Y19" s="34">
        <f t="shared" si="8"/>
        <v>461.52620478468907</v>
      </c>
    </row>
    <row r="20" spans="1:25" outlineLevel="2">
      <c r="A20" s="29" t="s">
        <v>263</v>
      </c>
      <c r="B20" s="12" t="s">
        <v>305</v>
      </c>
      <c r="C20" s="12" t="s">
        <v>195</v>
      </c>
      <c r="D20" s="12">
        <v>25</v>
      </c>
      <c r="E20" s="13">
        <v>25.375</v>
      </c>
      <c r="F20" s="13">
        <f t="shared" si="0"/>
        <v>8</v>
      </c>
      <c r="G20" s="30">
        <f t="shared" si="1"/>
        <v>0.125</v>
      </c>
      <c r="H20" s="30">
        <f t="shared" si="2"/>
        <v>0.625</v>
      </c>
      <c r="I20" s="13">
        <v>1</v>
      </c>
      <c r="J20" s="13">
        <v>4</v>
      </c>
      <c r="K20" s="13">
        <v>3</v>
      </c>
      <c r="L20" s="13">
        <v>1.5</v>
      </c>
      <c r="M20" s="13">
        <v>9.5</v>
      </c>
      <c r="N20" s="15">
        <v>-11960.996999999999</v>
      </c>
      <c r="O20" s="15">
        <v>73006.967999999993</v>
      </c>
      <c r="P20" s="15">
        <v>6688.5450000000001</v>
      </c>
      <c r="Q20" s="15">
        <v>13774.759</v>
      </c>
      <c r="R20" s="15">
        <v>86781.726999999999</v>
      </c>
      <c r="S20" s="15">
        <v>74820.73</v>
      </c>
      <c r="T20" s="15">
        <f t="shared" si="3"/>
        <v>3419.9695369458127</v>
      </c>
      <c r="U20" s="15">
        <f t="shared" si="4"/>
        <v>3156.3815566502462</v>
      </c>
      <c r="V20" s="15">
        <f t="shared" si="5"/>
        <v>2685.0122167487684</v>
      </c>
      <c r="W20" s="15">
        <f t="shared" si="6"/>
        <v>2877.1218916256157</v>
      </c>
      <c r="X20" s="15">
        <f t="shared" si="7"/>
        <v>286.94377787729513</v>
      </c>
      <c r="Y20" s="31">
        <f t="shared" si="8"/>
        <v>244.09201970443348</v>
      </c>
    </row>
    <row r="21" spans="1:25" outlineLevel="2">
      <c r="A21" s="32" t="s">
        <v>263</v>
      </c>
      <c r="B21" t="s">
        <v>300</v>
      </c>
      <c r="C21" t="s">
        <v>51</v>
      </c>
      <c r="D21">
        <v>28</v>
      </c>
      <c r="E21" s="8">
        <v>26.75</v>
      </c>
      <c r="F21" s="8">
        <f t="shared" si="0"/>
        <v>9.08</v>
      </c>
      <c r="G21" s="33">
        <f t="shared" si="1"/>
        <v>0.33039647577092512</v>
      </c>
      <c r="H21" s="33">
        <f t="shared" si="2"/>
        <v>0.41519823788546256</v>
      </c>
      <c r="I21" s="8">
        <v>3</v>
      </c>
      <c r="J21" s="8">
        <v>0.77</v>
      </c>
      <c r="K21" s="8">
        <v>5.31</v>
      </c>
      <c r="L21" s="8">
        <v>1</v>
      </c>
      <c r="M21" s="8">
        <v>10.08</v>
      </c>
      <c r="N21" s="6">
        <v>-11847.316999999999</v>
      </c>
      <c r="O21" s="6">
        <v>91246.907000000007</v>
      </c>
      <c r="P21" s="6">
        <v>10220.592000000001</v>
      </c>
      <c r="Q21" s="6">
        <v>19964.113000000001</v>
      </c>
      <c r="R21" s="6">
        <v>111211.02</v>
      </c>
      <c r="S21" s="6">
        <v>99363.702999999994</v>
      </c>
      <c r="T21" s="6">
        <f t="shared" si="3"/>
        <v>4157.4213084112153</v>
      </c>
      <c r="U21" s="6">
        <f t="shared" si="4"/>
        <v>3775.3431028037385</v>
      </c>
      <c r="V21" s="6">
        <f t="shared" si="5"/>
        <v>3332.4527476635512</v>
      </c>
      <c r="W21" s="6">
        <f t="shared" si="6"/>
        <v>3411.0993271028042</v>
      </c>
      <c r="X21" s="6">
        <f t="shared" si="7"/>
        <v>343.21300934579443</v>
      </c>
      <c r="Y21" s="34">
        <f t="shared" si="8"/>
        <v>302.95024978759557</v>
      </c>
    </row>
    <row r="22" spans="1:25" outlineLevel="2">
      <c r="A22" s="29" t="s">
        <v>263</v>
      </c>
      <c r="B22" s="12" t="s">
        <v>300</v>
      </c>
      <c r="C22" s="12" t="s">
        <v>188</v>
      </c>
      <c r="D22" s="12">
        <v>29</v>
      </c>
      <c r="E22" s="13">
        <v>27.5</v>
      </c>
      <c r="F22" s="13">
        <f t="shared" si="0"/>
        <v>10.48</v>
      </c>
      <c r="G22" s="30">
        <f t="shared" si="1"/>
        <v>0.3645038167938931</v>
      </c>
      <c r="H22" s="30">
        <f t="shared" si="2"/>
        <v>0.45992366412213742</v>
      </c>
      <c r="I22" s="13">
        <v>3.82</v>
      </c>
      <c r="J22" s="13">
        <v>1</v>
      </c>
      <c r="K22" s="13">
        <v>5.66</v>
      </c>
      <c r="L22" s="13">
        <v>1</v>
      </c>
      <c r="M22" s="13">
        <v>11.48</v>
      </c>
      <c r="N22" s="15">
        <v>-9862.5229999999992</v>
      </c>
      <c r="O22" s="15">
        <v>89341.622000000003</v>
      </c>
      <c r="P22" s="15">
        <v>7590.0839999999998</v>
      </c>
      <c r="Q22" s="15">
        <v>14908.853999999999</v>
      </c>
      <c r="R22" s="15">
        <v>104250.476</v>
      </c>
      <c r="S22" s="15">
        <v>94387.952999999994</v>
      </c>
      <c r="T22" s="15">
        <f t="shared" si="3"/>
        <v>3790.9263999999998</v>
      </c>
      <c r="U22" s="15">
        <f t="shared" si="4"/>
        <v>3514.9233454545451</v>
      </c>
      <c r="V22" s="15">
        <f t="shared" si="5"/>
        <v>3156.286145454545</v>
      </c>
      <c r="W22" s="15">
        <f t="shared" si="6"/>
        <v>3248.7862545454545</v>
      </c>
      <c r="X22" s="15">
        <f t="shared" si="7"/>
        <v>319.53848595041319</v>
      </c>
      <c r="Y22" s="31">
        <f t="shared" si="8"/>
        <v>286.93510413223134</v>
      </c>
    </row>
    <row r="23" spans="1:25" s="1" customFormat="1" outlineLevel="1">
      <c r="A23" s="41" t="s">
        <v>317</v>
      </c>
      <c r="B23" s="11" t="s">
        <v>327</v>
      </c>
      <c r="C23" s="11"/>
      <c r="D23" s="11">
        <f>SUBTOTAL(9,D9:D22)</f>
        <v>254</v>
      </c>
      <c r="E23" s="42">
        <f>SUBTOTAL(9,E9:E22)</f>
        <v>242</v>
      </c>
      <c r="F23" s="42">
        <f>SUBTOTAL(9,F9:F22)</f>
        <v>86.65</v>
      </c>
      <c r="G23" s="43">
        <f t="shared" si="1"/>
        <v>0.22723600692440854</v>
      </c>
      <c r="H23" s="43">
        <f t="shared" si="2"/>
        <v>0.46428159261396423</v>
      </c>
      <c r="I23" s="42">
        <f t="shared" ref="I23:S23" si="9">SUBTOTAL(9,I9:I22)</f>
        <v>19.690000000000001</v>
      </c>
      <c r="J23" s="42">
        <f t="shared" si="9"/>
        <v>20.54</v>
      </c>
      <c r="K23" s="42">
        <f t="shared" si="9"/>
        <v>46.42</v>
      </c>
      <c r="L23" s="42">
        <f t="shared" si="9"/>
        <v>8.3000000000000007</v>
      </c>
      <c r="M23" s="42">
        <f t="shared" si="9"/>
        <v>94.950000000000017</v>
      </c>
      <c r="N23" s="44">
        <f t="shared" si="9"/>
        <v>-78352.932180000003</v>
      </c>
      <c r="O23" s="44">
        <f t="shared" si="9"/>
        <v>836554.69340999995</v>
      </c>
      <c r="P23" s="44">
        <f t="shared" si="9"/>
        <v>75583.224000000002</v>
      </c>
      <c r="Q23" s="44">
        <f t="shared" si="9"/>
        <v>153370.89598</v>
      </c>
      <c r="R23" s="44">
        <f t="shared" si="9"/>
        <v>989925.58938999998</v>
      </c>
      <c r="S23" s="44">
        <f t="shared" si="9"/>
        <v>911572.65720999998</v>
      </c>
      <c r="T23" s="44">
        <f t="shared" si="3"/>
        <v>4090.6016090495868</v>
      </c>
      <c r="U23" s="44">
        <f t="shared" si="4"/>
        <v>3778.2742371487602</v>
      </c>
      <c r="V23" s="44">
        <f t="shared" si="5"/>
        <v>3454.5017901239667</v>
      </c>
      <c r="W23" s="44">
        <f t="shared" si="6"/>
        <v>3456.8375760743797</v>
      </c>
      <c r="X23" s="44">
        <f t="shared" si="7"/>
        <v>343.47947610443276</v>
      </c>
      <c r="Y23" s="45">
        <f t="shared" si="8"/>
        <v>314.04561728399699</v>
      </c>
    </row>
    <row r="24" spans="1:25" outlineLevel="2">
      <c r="A24" s="46" t="s">
        <v>256</v>
      </c>
      <c r="B24" s="47" t="s">
        <v>271</v>
      </c>
      <c r="C24" s="47" t="s">
        <v>181</v>
      </c>
      <c r="D24" s="47">
        <v>37</v>
      </c>
      <c r="E24" s="48">
        <v>35.625</v>
      </c>
      <c r="F24" s="48">
        <f t="shared" si="0"/>
        <v>11.379999999999999</v>
      </c>
      <c r="G24" s="49">
        <f t="shared" si="1"/>
        <v>0.1757469244288225</v>
      </c>
      <c r="H24" s="49">
        <f t="shared" si="2"/>
        <v>0.43936731107205629</v>
      </c>
      <c r="I24" s="48">
        <v>2</v>
      </c>
      <c r="J24" s="48">
        <v>3</v>
      </c>
      <c r="K24" s="48">
        <v>6.38</v>
      </c>
      <c r="L24" s="48">
        <v>1.38</v>
      </c>
      <c r="M24" s="48">
        <v>12.76</v>
      </c>
      <c r="N24" s="50">
        <v>-14778.665999999999</v>
      </c>
      <c r="O24" s="50">
        <v>101316.769</v>
      </c>
      <c r="P24" s="50">
        <v>10637.88</v>
      </c>
      <c r="Q24" s="50">
        <v>24719.925999999999</v>
      </c>
      <c r="R24" s="50">
        <v>126036.69500000001</v>
      </c>
      <c r="S24" s="50">
        <v>111258.02899999999</v>
      </c>
      <c r="T24" s="50">
        <f t="shared" si="3"/>
        <v>3537.8721403508775</v>
      </c>
      <c r="U24" s="50">
        <f t="shared" si="4"/>
        <v>3239.2649824561404</v>
      </c>
      <c r="V24" s="50">
        <f t="shared" si="5"/>
        <v>2824.4252350877191</v>
      </c>
      <c r="W24" s="50">
        <f t="shared" si="6"/>
        <v>2843.9794807017543</v>
      </c>
      <c r="X24" s="50">
        <f t="shared" si="7"/>
        <v>294.47863476874005</v>
      </c>
      <c r="Y24" s="51">
        <f t="shared" si="8"/>
        <v>256.76593046251992</v>
      </c>
    </row>
    <row r="25" spans="1:25" outlineLevel="2">
      <c r="A25" s="32" t="s">
        <v>256</v>
      </c>
      <c r="B25" t="s">
        <v>266</v>
      </c>
      <c r="C25" t="s">
        <v>98</v>
      </c>
      <c r="D25">
        <v>49</v>
      </c>
      <c r="E25" s="8">
        <v>49.875</v>
      </c>
      <c r="F25" s="8">
        <f t="shared" si="0"/>
        <v>20.22</v>
      </c>
      <c r="G25" s="33">
        <f t="shared" si="1"/>
        <v>0.14342235410484669</v>
      </c>
      <c r="H25" s="33">
        <f t="shared" si="2"/>
        <v>0.54154302670623156</v>
      </c>
      <c r="I25" s="8">
        <v>2.9</v>
      </c>
      <c r="J25" s="8">
        <v>8.0500000000000007</v>
      </c>
      <c r="K25" s="8">
        <v>9.27</v>
      </c>
      <c r="L25" s="8">
        <v>0</v>
      </c>
      <c r="M25" s="8">
        <v>20.22</v>
      </c>
      <c r="N25" s="6">
        <v>-33219.212</v>
      </c>
      <c r="O25" s="6">
        <v>180204.774</v>
      </c>
      <c r="P25" s="6">
        <v>86470.328999999998</v>
      </c>
      <c r="Q25" s="6">
        <v>117248.63800000001</v>
      </c>
      <c r="R25" s="6">
        <v>297453.41200000001</v>
      </c>
      <c r="S25" s="6">
        <v>264234.2</v>
      </c>
      <c r="T25" s="6">
        <f t="shared" si="3"/>
        <v>5963.9781854636594</v>
      </c>
      <c r="U25" s="6">
        <f t="shared" si="4"/>
        <v>4230.2372531328319</v>
      </c>
      <c r="V25" s="6">
        <f t="shared" si="5"/>
        <v>3564.1878897243109</v>
      </c>
      <c r="W25" s="6">
        <f t="shared" si="6"/>
        <v>3613.1283007518796</v>
      </c>
      <c r="X25" s="6">
        <f t="shared" si="7"/>
        <v>384.56702301207565</v>
      </c>
      <c r="Y25" s="34">
        <f t="shared" si="8"/>
        <v>324.01708088402825</v>
      </c>
    </row>
    <row r="26" spans="1:25" outlineLevel="2">
      <c r="A26" s="29" t="s">
        <v>256</v>
      </c>
      <c r="B26" s="12" t="s">
        <v>257</v>
      </c>
      <c r="C26" s="12" t="s">
        <v>38</v>
      </c>
      <c r="D26" s="12">
        <v>53</v>
      </c>
      <c r="E26" s="13">
        <v>54.125</v>
      </c>
      <c r="F26" s="13">
        <f t="shared" si="0"/>
        <v>14.18</v>
      </c>
      <c r="G26" s="30">
        <f t="shared" si="1"/>
        <v>0.14104372355430184</v>
      </c>
      <c r="H26" s="30">
        <f t="shared" si="2"/>
        <v>0.24682651622002821</v>
      </c>
      <c r="I26" s="13">
        <v>2</v>
      </c>
      <c r="J26" s="13">
        <v>1.5</v>
      </c>
      <c r="K26" s="13">
        <v>10.68</v>
      </c>
      <c r="L26" s="13">
        <v>1</v>
      </c>
      <c r="M26" s="13">
        <v>15.18</v>
      </c>
      <c r="N26" s="15">
        <v>-20562.343000000001</v>
      </c>
      <c r="O26" s="15">
        <v>201302.72899999999</v>
      </c>
      <c r="P26" s="15">
        <v>23945.47</v>
      </c>
      <c r="Q26" s="15">
        <v>44984.824999999997</v>
      </c>
      <c r="R26" s="15">
        <v>246287.554</v>
      </c>
      <c r="S26" s="15">
        <v>225725.21100000001</v>
      </c>
      <c r="T26" s="15">
        <f t="shared" si="3"/>
        <v>4550.3474180138564</v>
      </c>
      <c r="U26" s="15">
        <f t="shared" si="4"/>
        <v>4107.936886836028</v>
      </c>
      <c r="V26" s="15">
        <f t="shared" si="5"/>
        <v>3728.0321662817555</v>
      </c>
      <c r="W26" s="15">
        <f t="shared" si="6"/>
        <v>3719.2190115473441</v>
      </c>
      <c r="X26" s="15">
        <f t="shared" si="7"/>
        <v>373.44880789418437</v>
      </c>
      <c r="Y26" s="31">
        <f t="shared" si="8"/>
        <v>338.91201511652321</v>
      </c>
    </row>
    <row r="27" spans="1:25" outlineLevel="2">
      <c r="A27" s="32" t="s">
        <v>256</v>
      </c>
      <c r="B27" t="s">
        <v>292</v>
      </c>
      <c r="C27" t="s">
        <v>114</v>
      </c>
      <c r="D27">
        <v>60</v>
      </c>
      <c r="E27" s="8">
        <v>60.5</v>
      </c>
      <c r="F27" s="8">
        <f t="shared" si="0"/>
        <v>17.68</v>
      </c>
      <c r="G27" s="33">
        <f t="shared" si="1"/>
        <v>0.2330316742081448</v>
      </c>
      <c r="H27" s="33">
        <f t="shared" si="2"/>
        <v>0.43947963800904977</v>
      </c>
      <c r="I27" s="8">
        <v>4.12</v>
      </c>
      <c r="J27" s="8">
        <v>3.65</v>
      </c>
      <c r="K27" s="8">
        <v>9.91</v>
      </c>
      <c r="L27" s="8">
        <v>0.78</v>
      </c>
      <c r="M27" s="8">
        <v>18.46</v>
      </c>
      <c r="N27" s="6">
        <v>-21918.945</v>
      </c>
      <c r="O27" s="6">
        <v>146355.351</v>
      </c>
      <c r="P27" s="6">
        <v>15373.464</v>
      </c>
      <c r="Q27" s="6">
        <v>52582.65</v>
      </c>
      <c r="R27" s="6">
        <v>198938.00099999999</v>
      </c>
      <c r="S27" s="6">
        <v>177019.05600000001</v>
      </c>
      <c r="T27" s="6">
        <f t="shared" si="3"/>
        <v>3288.2314214876033</v>
      </c>
      <c r="U27" s="6">
        <f t="shared" si="4"/>
        <v>3034.1245785123965</v>
      </c>
      <c r="V27" s="6">
        <f t="shared" si="5"/>
        <v>2671.827966942149</v>
      </c>
      <c r="W27" s="6">
        <f t="shared" si="6"/>
        <v>2419.0967107438014</v>
      </c>
      <c r="X27" s="6">
        <f t="shared" si="7"/>
        <v>275.82950713749057</v>
      </c>
      <c r="Y27" s="34">
        <f t="shared" si="8"/>
        <v>242.89345154019537</v>
      </c>
    </row>
    <row r="28" spans="1:25" s="1" customFormat="1" outlineLevel="1">
      <c r="A28" s="35" t="s">
        <v>319</v>
      </c>
      <c r="B28" s="36" t="s">
        <v>328</v>
      </c>
      <c r="C28" s="36"/>
      <c r="D28" s="36">
        <f>SUBTOTAL(9,D24:D27)</f>
        <v>199</v>
      </c>
      <c r="E28" s="37">
        <f>SUBTOTAL(9,E24:E27)</f>
        <v>200.125</v>
      </c>
      <c r="F28" s="37">
        <f>SUBTOTAL(9,F24:F27)</f>
        <v>63.46</v>
      </c>
      <c r="G28" s="38">
        <f t="shared" si="1"/>
        <v>0.17365269461077842</v>
      </c>
      <c r="H28" s="38">
        <f t="shared" si="2"/>
        <v>0.42893161046328393</v>
      </c>
      <c r="I28" s="37">
        <f t="shared" ref="I28:S28" si="10">SUBTOTAL(9,I24:I27)</f>
        <v>11.02</v>
      </c>
      <c r="J28" s="37">
        <f t="shared" si="10"/>
        <v>16.2</v>
      </c>
      <c r="K28" s="37">
        <f t="shared" si="10"/>
        <v>36.239999999999995</v>
      </c>
      <c r="L28" s="37">
        <f t="shared" si="10"/>
        <v>3.16</v>
      </c>
      <c r="M28" s="37">
        <f t="shared" si="10"/>
        <v>66.62</v>
      </c>
      <c r="N28" s="39">
        <f t="shared" si="10"/>
        <v>-90479.165999999997</v>
      </c>
      <c r="O28" s="39">
        <f t="shared" si="10"/>
        <v>629179.62300000002</v>
      </c>
      <c r="P28" s="39">
        <f t="shared" si="10"/>
        <v>136427.14300000001</v>
      </c>
      <c r="Q28" s="39">
        <f t="shared" si="10"/>
        <v>239536.03900000002</v>
      </c>
      <c r="R28" s="39">
        <f t="shared" si="10"/>
        <v>868715.66200000001</v>
      </c>
      <c r="S28" s="39">
        <f t="shared" si="10"/>
        <v>778236.49599999993</v>
      </c>
      <c r="T28" s="39">
        <f t="shared" si="3"/>
        <v>4340.8652692067462</v>
      </c>
      <c r="U28" s="39">
        <f t="shared" si="4"/>
        <v>3659.1556227357901</v>
      </c>
      <c r="V28" s="39">
        <f t="shared" si="5"/>
        <v>3207.0423635227976</v>
      </c>
      <c r="W28" s="39">
        <f t="shared" si="6"/>
        <v>3143.9331567770146</v>
      </c>
      <c r="X28" s="39">
        <f t="shared" si="7"/>
        <v>332.65051115779909</v>
      </c>
      <c r="Y28" s="40">
        <f t="shared" si="8"/>
        <v>291.54930577479979</v>
      </c>
    </row>
    <row r="29" spans="1:25" outlineLevel="2">
      <c r="A29" s="23" t="s">
        <v>259</v>
      </c>
      <c r="B29" s="24" t="s">
        <v>266</v>
      </c>
      <c r="C29" s="24" t="s">
        <v>140</v>
      </c>
      <c r="D29" s="24">
        <v>99</v>
      </c>
      <c r="E29" s="25">
        <v>104.625</v>
      </c>
      <c r="F29" s="25">
        <f t="shared" si="0"/>
        <v>29.659999999999997</v>
      </c>
      <c r="G29" s="26">
        <f t="shared" si="1"/>
        <v>0.16048550236008094</v>
      </c>
      <c r="H29" s="26">
        <f t="shared" si="2"/>
        <v>0.28927848954821311</v>
      </c>
      <c r="I29" s="25">
        <v>4.76</v>
      </c>
      <c r="J29" s="25">
        <v>3.82</v>
      </c>
      <c r="K29" s="25">
        <v>21.08</v>
      </c>
      <c r="L29" s="25">
        <v>1</v>
      </c>
      <c r="M29" s="25">
        <v>30.66</v>
      </c>
      <c r="N29" s="27">
        <v>-34716.264999999999</v>
      </c>
      <c r="O29" s="27">
        <v>206035.94399999999</v>
      </c>
      <c r="P29" s="27">
        <v>66451.975999999995</v>
      </c>
      <c r="Q29" s="27">
        <v>100837.073</v>
      </c>
      <c r="R29" s="27">
        <v>306873.01699999999</v>
      </c>
      <c r="S29" s="27">
        <v>272156.75199999998</v>
      </c>
      <c r="T29" s="27">
        <f t="shared" si="3"/>
        <v>2933.0754313022699</v>
      </c>
      <c r="U29" s="27">
        <f t="shared" si="4"/>
        <v>2297.9310967741935</v>
      </c>
      <c r="V29" s="27">
        <f t="shared" si="5"/>
        <v>1966.1149438470727</v>
      </c>
      <c r="W29" s="27">
        <f t="shared" si="6"/>
        <v>1969.2802293906809</v>
      </c>
      <c r="X29" s="27">
        <f t="shared" si="7"/>
        <v>208.90282697947214</v>
      </c>
      <c r="Y29" s="28">
        <f t="shared" si="8"/>
        <v>178.73772216791571</v>
      </c>
    </row>
    <row r="30" spans="1:25" outlineLevel="2">
      <c r="A30" s="29" t="s">
        <v>259</v>
      </c>
      <c r="B30" s="12" t="s">
        <v>266</v>
      </c>
      <c r="C30" s="12" t="s">
        <v>153</v>
      </c>
      <c r="D30" s="12">
        <v>112</v>
      </c>
      <c r="E30" s="13">
        <v>114.25</v>
      </c>
      <c r="F30" s="13">
        <f t="shared" si="0"/>
        <v>25.53</v>
      </c>
      <c r="G30" s="30">
        <f t="shared" si="1"/>
        <v>0.20681551116333724</v>
      </c>
      <c r="H30" s="30">
        <f t="shared" si="2"/>
        <v>0.24598511555033295</v>
      </c>
      <c r="I30" s="13">
        <v>5.28</v>
      </c>
      <c r="J30" s="13">
        <v>1</v>
      </c>
      <c r="K30" s="13">
        <v>19.25</v>
      </c>
      <c r="L30" s="13">
        <v>1.56</v>
      </c>
      <c r="M30" s="13">
        <v>27.09</v>
      </c>
      <c r="N30" s="15">
        <v>-36843.85</v>
      </c>
      <c r="O30" s="15">
        <v>220356.96</v>
      </c>
      <c r="P30" s="15">
        <v>52532.508000000002</v>
      </c>
      <c r="Q30" s="15">
        <v>75208.966</v>
      </c>
      <c r="R30" s="15">
        <v>295565.92599999998</v>
      </c>
      <c r="S30" s="15">
        <v>258722.076</v>
      </c>
      <c r="T30" s="15">
        <f t="shared" si="3"/>
        <v>2587.0102932166301</v>
      </c>
      <c r="U30" s="15">
        <f t="shared" si="4"/>
        <v>2127.2071597374179</v>
      </c>
      <c r="V30" s="15">
        <f t="shared" si="5"/>
        <v>1804.7226958424508</v>
      </c>
      <c r="W30" s="15">
        <f t="shared" si="6"/>
        <v>1928.7261269146607</v>
      </c>
      <c r="X30" s="15">
        <f t="shared" si="7"/>
        <v>193.38246906703799</v>
      </c>
      <c r="Y30" s="31">
        <f t="shared" si="8"/>
        <v>164.06569962204097</v>
      </c>
    </row>
    <row r="31" spans="1:25" s="1" customFormat="1" outlineLevel="1">
      <c r="A31" s="41" t="s">
        <v>322</v>
      </c>
      <c r="B31" s="11" t="s">
        <v>329</v>
      </c>
      <c r="C31" s="11"/>
      <c r="D31" s="11">
        <f>SUBTOTAL(9,D29:D30)</f>
        <v>211</v>
      </c>
      <c r="E31" s="42">
        <f>SUBTOTAL(9,E29:E30)</f>
        <v>218.875</v>
      </c>
      <c r="F31" s="42">
        <f>SUBTOTAL(9,F29:F30)</f>
        <v>55.19</v>
      </c>
      <c r="G31" s="43">
        <f t="shared" si="1"/>
        <v>0.18191701395180285</v>
      </c>
      <c r="H31" s="43">
        <f t="shared" si="2"/>
        <v>0.269251676028266</v>
      </c>
      <c r="I31" s="42">
        <f t="shared" ref="I31:S31" si="11">SUBTOTAL(9,I29:I30)</f>
        <v>10.039999999999999</v>
      </c>
      <c r="J31" s="42">
        <f t="shared" si="11"/>
        <v>4.82</v>
      </c>
      <c r="K31" s="42">
        <f t="shared" si="11"/>
        <v>40.33</v>
      </c>
      <c r="L31" s="42">
        <f t="shared" si="11"/>
        <v>2.56</v>
      </c>
      <c r="M31" s="42">
        <f t="shared" si="11"/>
        <v>57.75</v>
      </c>
      <c r="N31" s="44">
        <f t="shared" si="11"/>
        <v>-71560.114999999991</v>
      </c>
      <c r="O31" s="44">
        <f t="shared" si="11"/>
        <v>426392.90399999998</v>
      </c>
      <c r="P31" s="44">
        <f t="shared" si="11"/>
        <v>118984.484</v>
      </c>
      <c r="Q31" s="44">
        <f t="shared" si="11"/>
        <v>176046.03899999999</v>
      </c>
      <c r="R31" s="44">
        <f t="shared" si="11"/>
        <v>602438.94299999997</v>
      </c>
      <c r="S31" s="44">
        <f t="shared" si="11"/>
        <v>530878.82799999998</v>
      </c>
      <c r="T31" s="44">
        <f t="shared" si="3"/>
        <v>2752.433777270131</v>
      </c>
      <c r="U31" s="44">
        <f t="shared" si="4"/>
        <v>2208.815346659052</v>
      </c>
      <c r="V31" s="44">
        <f t="shared" si="5"/>
        <v>1881.8702181610508</v>
      </c>
      <c r="W31" s="44">
        <f t="shared" si="6"/>
        <v>1948.1114974300399</v>
      </c>
      <c r="X31" s="44">
        <f t="shared" si="7"/>
        <v>200.80139515082291</v>
      </c>
      <c r="Y31" s="45">
        <f t="shared" si="8"/>
        <v>171.07911074191372</v>
      </c>
    </row>
    <row r="32" spans="1:25" outlineLevel="2">
      <c r="A32" s="46" t="s">
        <v>260</v>
      </c>
      <c r="B32" s="47" t="s">
        <v>257</v>
      </c>
      <c r="C32" s="47" t="s">
        <v>63</v>
      </c>
      <c r="D32" s="47">
        <v>161</v>
      </c>
      <c r="E32" s="48">
        <v>167.5</v>
      </c>
      <c r="F32" s="48">
        <f t="shared" si="0"/>
        <v>56.97</v>
      </c>
      <c r="G32" s="49">
        <f t="shared" si="1"/>
        <v>0.2848867825171143</v>
      </c>
      <c r="H32" s="49">
        <f t="shared" si="2"/>
        <v>0.31999297876075128</v>
      </c>
      <c r="I32" s="48">
        <v>16.23</v>
      </c>
      <c r="J32" s="48">
        <v>2</v>
      </c>
      <c r="K32" s="48">
        <v>38.74</v>
      </c>
      <c r="L32" s="48">
        <v>0.5</v>
      </c>
      <c r="M32" s="48">
        <v>57.47</v>
      </c>
      <c r="N32" s="50">
        <v>-52098.258000000002</v>
      </c>
      <c r="O32" s="50">
        <v>601750.27399999998</v>
      </c>
      <c r="P32" s="50">
        <v>146826.147</v>
      </c>
      <c r="Q32" s="50">
        <v>200947.58300000001</v>
      </c>
      <c r="R32" s="50">
        <v>802697.85699999996</v>
      </c>
      <c r="S32" s="50">
        <v>750599.59900000005</v>
      </c>
      <c r="T32" s="50">
        <f t="shared" si="3"/>
        <v>4792.2260119402981</v>
      </c>
      <c r="U32" s="50">
        <f t="shared" si="4"/>
        <v>3915.6519999999996</v>
      </c>
      <c r="V32" s="50">
        <f t="shared" si="5"/>
        <v>3604.6176238805974</v>
      </c>
      <c r="W32" s="50">
        <f t="shared" si="6"/>
        <v>3592.5389492537311</v>
      </c>
      <c r="X32" s="50">
        <f t="shared" si="7"/>
        <v>355.96836363636362</v>
      </c>
      <c r="Y32" s="51">
        <f t="shared" si="8"/>
        <v>327.69251126187248</v>
      </c>
    </row>
    <row r="33" spans="1:25" s="1" customFormat="1" outlineLevel="1">
      <c r="A33" s="41" t="s">
        <v>324</v>
      </c>
      <c r="B33" s="11" t="s">
        <v>330</v>
      </c>
      <c r="C33" s="11"/>
      <c r="D33" s="11">
        <f>SUBTOTAL(9,D32:D32)</f>
        <v>161</v>
      </c>
      <c r="E33" s="42">
        <f>SUBTOTAL(9,E32:E32)</f>
        <v>167.5</v>
      </c>
      <c r="F33" s="42">
        <f>SUBTOTAL(9,F32:F32)</f>
        <v>56.97</v>
      </c>
      <c r="G33" s="43">
        <f t="shared" si="1"/>
        <v>0.2848867825171143</v>
      </c>
      <c r="H33" s="43">
        <f t="shared" si="2"/>
        <v>0.31999297876075128</v>
      </c>
      <c r="I33" s="42">
        <f t="shared" ref="I33:S33" si="12">SUBTOTAL(9,I32:I32)</f>
        <v>16.23</v>
      </c>
      <c r="J33" s="42">
        <f t="shared" si="12"/>
        <v>2</v>
      </c>
      <c r="K33" s="42">
        <f t="shared" si="12"/>
        <v>38.74</v>
      </c>
      <c r="L33" s="42">
        <f t="shared" si="12"/>
        <v>0.5</v>
      </c>
      <c r="M33" s="42">
        <f t="shared" si="12"/>
        <v>57.47</v>
      </c>
      <c r="N33" s="44">
        <f t="shared" si="12"/>
        <v>-52098.258000000002</v>
      </c>
      <c r="O33" s="44">
        <f t="shared" si="12"/>
        <v>601750.27399999998</v>
      </c>
      <c r="P33" s="44">
        <f t="shared" si="12"/>
        <v>146826.147</v>
      </c>
      <c r="Q33" s="44">
        <f t="shared" si="12"/>
        <v>200947.58300000001</v>
      </c>
      <c r="R33" s="44">
        <f t="shared" si="12"/>
        <v>802697.85699999996</v>
      </c>
      <c r="S33" s="44">
        <f t="shared" si="12"/>
        <v>750599.59900000005</v>
      </c>
      <c r="T33" s="44">
        <f t="shared" si="3"/>
        <v>4792.2260119402981</v>
      </c>
      <c r="U33" s="44">
        <f t="shared" si="4"/>
        <v>3915.6519999999996</v>
      </c>
      <c r="V33" s="44">
        <f t="shared" si="5"/>
        <v>3604.6176238805974</v>
      </c>
      <c r="W33" s="44">
        <f t="shared" si="6"/>
        <v>3592.5389492537311</v>
      </c>
      <c r="X33" s="44">
        <f t="shared" si="7"/>
        <v>355.96836363636362</v>
      </c>
      <c r="Y33" s="45">
        <f t="shared" si="8"/>
        <v>327.69251126187248</v>
      </c>
    </row>
    <row r="34" spans="1:25" s="1" customFormat="1">
      <c r="A34" s="52" t="s">
        <v>331</v>
      </c>
      <c r="B34" s="53" t="s">
        <v>332</v>
      </c>
      <c r="C34" s="53"/>
      <c r="D34" s="53">
        <f>SUBTOTAL(9,D9:D32)</f>
        <v>825</v>
      </c>
      <c r="E34" s="54">
        <f>SUBTOTAL(9,E9:E32)</f>
        <v>828.5</v>
      </c>
      <c r="F34" s="54">
        <f>SUBTOTAL(9,F9:F32)</f>
        <v>262.27</v>
      </c>
      <c r="G34" s="55">
        <f t="shared" si="1"/>
        <v>0.21725702520303508</v>
      </c>
      <c r="H34" s="55">
        <f t="shared" si="2"/>
        <v>0.38334540740458312</v>
      </c>
      <c r="I34" s="54">
        <f t="shared" ref="I34:S34" si="13">SUBTOTAL(9,I9:I32)</f>
        <v>56.980000000000004</v>
      </c>
      <c r="J34" s="54">
        <f t="shared" si="13"/>
        <v>43.56</v>
      </c>
      <c r="K34" s="54">
        <f t="shared" si="13"/>
        <v>161.72999999999999</v>
      </c>
      <c r="L34" s="54">
        <f t="shared" si="13"/>
        <v>14.52</v>
      </c>
      <c r="M34" s="54">
        <f t="shared" si="13"/>
        <v>276.79000000000002</v>
      </c>
      <c r="N34" s="56">
        <f t="shared" si="13"/>
        <v>-292490.47117999999</v>
      </c>
      <c r="O34" s="56">
        <f t="shared" si="13"/>
        <v>2493877.4944099998</v>
      </c>
      <c r="P34" s="56">
        <f t="shared" si="13"/>
        <v>477820.99800000002</v>
      </c>
      <c r="Q34" s="56">
        <f t="shared" si="13"/>
        <v>769900.55698000011</v>
      </c>
      <c r="R34" s="56">
        <f t="shared" si="13"/>
        <v>3263778.0513899997</v>
      </c>
      <c r="S34" s="56">
        <f t="shared" si="13"/>
        <v>2971287.5802099998</v>
      </c>
      <c r="T34" s="56">
        <f t="shared" si="3"/>
        <v>3939.3820777187684</v>
      </c>
      <c r="U34" s="56">
        <f t="shared" si="4"/>
        <v>3362.6518447676517</v>
      </c>
      <c r="V34" s="56">
        <f t="shared" si="5"/>
        <v>3009.6156695353043</v>
      </c>
      <c r="W34" s="56">
        <f t="shared" si="6"/>
        <v>3010.11164080869</v>
      </c>
      <c r="X34" s="56">
        <f t="shared" si="7"/>
        <v>305.69562225160468</v>
      </c>
      <c r="Y34" s="57">
        <f t="shared" si="8"/>
        <v>273.6014245032095</v>
      </c>
    </row>
  </sheetData>
  <sheetProtection algorithmName="SHA-512" hashValue="51SQN+0Oil921IDVY5JCgvgRaI8h5PFBXWjPUJmAYh3eQ+3CFsCKTqEyWniYA11N2e6olOBSxw6LY9uHQxCf6g==" saltValue="SI/YyGXhZhX2dlwMfR6EcA==" spinCount="100000" sheet="1" objects="1" scenarios="1"/>
  <sortState xmlns:xlrd2="http://schemas.microsoft.com/office/spreadsheetml/2017/richdata2" ref="A9:Y30">
    <sortCondition ref="A9:A30"/>
    <sortCondition ref="E9:E30"/>
  </sortState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FDB5288BD1744FB94285E1867E42CF" ma:contentTypeVersion="4" ma:contentTypeDescription="Create a new document." ma:contentTypeScope="" ma:versionID="a707eb53a887ae26872aeaa25126086e">
  <xsd:schema xmlns:xsd="http://www.w3.org/2001/XMLSchema" xmlns:xs="http://www.w3.org/2001/XMLSchema" xmlns:p="http://schemas.microsoft.com/office/2006/metadata/properties" xmlns:ns2="f85cbc60-c7c6-4480-9186-003b4d44aa44" xmlns:ns3="24b9a7cf-7b88-4cc0-b804-b018afc29c18" targetNamespace="http://schemas.microsoft.com/office/2006/metadata/properties" ma:root="true" ma:fieldsID="4e563ea93c6ea5934d0eae1d36e56df6" ns2:_="" ns3:_="">
    <xsd:import namespace="f85cbc60-c7c6-4480-9186-003b4d44aa44"/>
    <xsd:import namespace="24b9a7cf-7b88-4cc0-b804-b018afc29c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cbc60-c7c6-4480-9186-003b4d44a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a7cf-7b88-4cc0-b804-b018afc29c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9241E-1867-4DED-8149-F31D90B5DD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6660332-E224-47ED-8E47-37CBE04C8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5cbc60-c7c6-4480-9186-003b4d44aa44"/>
    <ds:schemaRef ds:uri="24b9a7cf-7b88-4cc0-b804-b018afc29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CCFB3-931B-49D8-8A49-F33DA37ACB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Grunntafla</vt:lpstr>
      <vt:lpstr>Filter</vt:lpstr>
      <vt:lpstr>Samreknir leikskólar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Valgerður Freyja Ágústsdóttir</dc:creator>
  <cp:keywords/>
  <dc:description/>
  <cp:lastModifiedBy>Valgerður Freyja Ágústsdóttir</cp:lastModifiedBy>
  <cp:revision/>
  <dcterms:created xsi:type="dcterms:W3CDTF">2022-11-29T11:24:50Z</dcterms:created>
  <dcterms:modified xsi:type="dcterms:W3CDTF">2023-01-03T09:16:13Z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0x01010034FDB5288BD1744FB94285E1867E42CF</vt:lpwstr>
  </property>
</Properties>
</file>